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chiganstate-my.sharepoint.com/personal/nlundeen_msu_edu/Documents/Data Requests/2025.03.13 Parity 2020-2024/"/>
    </mc:Choice>
  </mc:AlternateContent>
  <xr:revisionPtr revIDLastSave="39" documentId="8_{1F1A5EC8-F354-4F98-8C2F-5E378C2B05EB}" xr6:coauthVersionLast="47" xr6:coauthVersionMax="47" xr10:uidLastSave="{7A2BE720-D00D-4602-9B21-5D77126EC1F4}"/>
  <workbookProtection workbookAlgorithmName="SHA-512" workbookHashValue="QHbrGLmZdS8UvT+2VlnCenCA6q4aHxPDzxM9+EDuy7ZO752FjfBmUkn03lxPCsa2i4M7bQP22AAl79v+pyCTcw==" workbookSaltValue="LcUC9E2eHQnJZKJ8UR5Gtg==" workbookSpinCount="100000" lockStructure="1"/>
  <bookViews>
    <workbookView xWindow="19110" yWindow="0" windowWidth="19380" windowHeight="20970" activeTab="2" xr2:uid="{00000000-000D-0000-FFFF-FFFF00000000}"/>
  </bookViews>
  <sheets>
    <sheet name="5-Year Trends" sheetId="8" r:id="rId1"/>
    <sheet name="Parity Analysis" sheetId="9" r:id="rId2"/>
    <sheet name="Parity Analysis - Source open" sheetId="12" r:id="rId3"/>
    <sheet name="Years" sheetId="11" state="hidden" r:id="rId4"/>
    <sheet name="Population Data Sources" sheetId="10" state="hidden" r:id="rId5"/>
    <sheet name="Extension 2020" sheetId="5" state="hidden" r:id="rId6"/>
    <sheet name="Extension 2021" sheetId="4" state="hidden" r:id="rId7"/>
    <sheet name="Extension 2022" sheetId="3" state="hidden" r:id="rId8"/>
    <sheet name="Extension 2023" sheetId="6" state="hidden" r:id="rId9"/>
    <sheet name="Extension 2024" sheetId="7" state="hidden" r:id="rId10"/>
    <sheet name="Work Teams" sheetId="2" state="hidden" r:id="rId1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2" l="1"/>
  <c r="D6" i="12"/>
  <c r="L3" i="10"/>
  <c r="D8" i="9"/>
  <c r="D9" i="9"/>
  <c r="N3" i="10"/>
  <c r="M3" i="10"/>
  <c r="K3" i="10"/>
  <c r="J3" i="10"/>
  <c r="I3" i="10"/>
  <c r="G3" i="10"/>
  <c r="F3" i="10"/>
  <c r="D3" i="10"/>
  <c r="E8" i="9"/>
  <c r="C3" i="10"/>
  <c r="E24" i="8" a="1"/>
  <c r="E19" i="9" a="1"/>
  <c r="F33" i="8" a="1"/>
  <c r="F27" i="8" a="1"/>
  <c r="F34" i="8" a="1"/>
  <c r="D14" i="9" a="1"/>
  <c r="H24" i="8" a="1"/>
  <c r="D10" i="9" a="1"/>
  <c r="F22" i="8" a="1"/>
  <c r="G8" i="8" a="1"/>
  <c r="F30" i="8" a="1"/>
  <c r="E21" i="9" a="1"/>
  <c r="G27" i="8" a="1"/>
  <c r="D23" i="9" a="1"/>
  <c r="D6" i="8" a="1"/>
  <c r="G15" i="8" a="1"/>
  <c r="H32" i="8" a="1"/>
  <c r="E24" i="9" a="1"/>
  <c r="D24" i="8" a="1"/>
  <c r="H31" i="8" a="1"/>
  <c r="D13" i="8" a="1"/>
  <c r="F23" i="8" a="1"/>
  <c r="H6" i="8" a="1"/>
  <c r="E13" i="9" a="1"/>
  <c r="D19" i="9" a="1"/>
  <c r="E26" i="8" a="1"/>
  <c r="G16" i="8" a="1"/>
  <c r="D20" i="8" a="1"/>
  <c r="G34" i="8" a="1"/>
  <c r="F6" i="8" a="1"/>
  <c r="F24" i="8" a="1"/>
  <c r="E13" i="8" a="1"/>
  <c r="D22" i="8" a="1"/>
  <c r="D14" i="8" a="1"/>
  <c r="D34" i="8" a="1"/>
  <c r="E17" i="9" a="1"/>
  <c r="E16" i="9" a="1"/>
  <c r="E10" i="8" a="1"/>
  <c r="E20" i="9" a="1"/>
  <c r="G10" i="8" a="1"/>
  <c r="G11" i="8" a="1"/>
  <c r="E22" i="9" a="1"/>
  <c r="F16" i="8" a="1"/>
  <c r="D12" i="9" a="1"/>
  <c r="E20" i="8" a="1"/>
  <c r="H11" i="8" a="1"/>
  <c r="G26" i="8" a="1"/>
  <c r="F11" i="8" a="1"/>
  <c r="E29" i="8" a="1"/>
  <c r="D23" i="8" a="1"/>
  <c r="E15" i="8" a="1"/>
  <c r="D11" i="8" a="1"/>
  <c r="F29" i="8" a="1"/>
  <c r="D18" i="12" a="1"/>
  <c r="E33" i="8" a="1"/>
  <c r="E30" i="8" a="1"/>
  <c r="F10" i="8" a="1"/>
  <c r="D26" i="8" a="1"/>
  <c r="H26" i="8" a="1"/>
  <c r="G9" i="8" a="1"/>
  <c r="D24" i="9" a="1"/>
  <c r="D8" i="8" a="1"/>
  <c r="H22" i="8" a="1"/>
  <c r="E14" i="8" a="1"/>
  <c r="D27" i="8" a="1"/>
  <c r="G29" i="8" a="1"/>
  <c r="D9" i="8" a="1"/>
  <c r="H30" i="8" a="1"/>
  <c r="E14" i="9" a="1"/>
  <c r="E31" i="8" a="1"/>
  <c r="D22" i="9" a="1"/>
  <c r="F14" i="8" a="1"/>
  <c r="E34" i="8" a="1"/>
  <c r="G33" i="8" a="1"/>
  <c r="F26" i="8" a="1"/>
  <c r="G14" i="8" a="1"/>
  <c r="H15" i="8" a="1"/>
  <c r="G31" i="8" a="1"/>
  <c r="H29" i="8" a="1"/>
  <c r="H13" i="8" a="1"/>
  <c r="E23" i="9" a="1"/>
  <c r="D10" i="8" a="1"/>
  <c r="H20" i="8" a="1"/>
  <c r="H10" i="8" a="1"/>
  <c r="E8" i="8" a="1"/>
  <c r="F15" i="8" a="1"/>
  <c r="D17" i="9" a="1"/>
  <c r="E32" i="8" a="1"/>
  <c r="F20" i="8" a="1"/>
  <c r="E6" i="8" a="1"/>
  <c r="F9" i="8" a="1"/>
  <c r="E12" i="9" a="1"/>
  <c r="H27" i="8" a="1"/>
  <c r="D16" i="8" a="1"/>
  <c r="E27" i="8" a="1"/>
  <c r="G6" i="8" a="1"/>
  <c r="D16" i="9" a="1"/>
  <c r="D13" i="9" a="1"/>
  <c r="G32" i="8" a="1"/>
  <c r="H8" i="8" a="1"/>
  <c r="E11" i="8" a="1"/>
  <c r="F13" i="8" a="1"/>
  <c r="H16" i="8" a="1"/>
  <c r="D21" i="9" a="1"/>
  <c r="E23" i="8" a="1"/>
  <c r="H33" i="8" a="1"/>
  <c r="H14" i="8" a="1"/>
  <c r="E22" i="8" a="1"/>
  <c r="G23" i="8" a="1"/>
  <c r="G22" i="8" a="1"/>
  <c r="D31" i="8" a="1"/>
  <c r="G13" i="8" a="1"/>
  <c r="D29" i="8" a="1"/>
  <c r="H23" i="8" a="1"/>
  <c r="E16" i="8" a="1"/>
  <c r="D30" i="8" a="1"/>
  <c r="G20" i="8" a="1"/>
  <c r="G24" i="8" a="1"/>
  <c r="E9" i="8" a="1"/>
  <c r="F32" i="8" a="1"/>
  <c r="D32" i="8" a="1"/>
  <c r="F31" i="8" a="1"/>
  <c r="D20" i="9" a="1"/>
  <c r="G30" i="8" a="1"/>
  <c r="F8" i="8" a="1"/>
  <c r="D15" i="8" a="1"/>
  <c r="D33" i="8" a="1"/>
  <c r="H34" i="8" a="1"/>
  <c r="H9" i="8" a="1"/>
  <c r="D18" i="12" l="1"/>
  <c r="E12" i="9"/>
  <c r="E23" i="9"/>
  <c r="E19" i="9"/>
  <c r="E22" i="9"/>
  <c r="E20" i="9"/>
  <c r="E24" i="9"/>
  <c r="E21" i="9"/>
  <c r="E16" i="9"/>
  <c r="E17" i="9"/>
  <c r="E13" i="9"/>
  <c r="E14" i="9"/>
  <c r="D10" i="9"/>
  <c r="D14" i="9"/>
  <c r="F23" i="8"/>
  <c r="D23" i="8"/>
  <c r="E23" i="8"/>
  <c r="G23" i="8"/>
  <c r="H23" i="8"/>
  <c r="D16" i="9"/>
  <c r="D17" i="9"/>
  <c r="D23" i="9"/>
  <c r="D21" i="9"/>
  <c r="D20" i="9"/>
  <c r="D22" i="9"/>
  <c r="D19" i="9"/>
  <c r="D12" i="9"/>
  <c r="D24" i="9"/>
  <c r="D13" i="9"/>
  <c r="G20" i="8"/>
  <c r="H20" i="8"/>
  <c r="G32" i="8"/>
  <c r="H10" i="8"/>
  <c r="H32" i="8"/>
  <c r="H6" i="8"/>
  <c r="F33" i="8"/>
  <c r="D33" i="8"/>
  <c r="F27" i="8"/>
  <c r="D11" i="8"/>
  <c r="D24" i="8"/>
  <c r="F14" i="8"/>
  <c r="E11" i="8"/>
  <c r="F24" i="8"/>
  <c r="G33" i="8"/>
  <c r="F30" i="8"/>
  <c r="E30" i="8"/>
  <c r="E14" i="8"/>
  <c r="D31" i="8"/>
  <c r="H8" i="8"/>
  <c r="D20" i="8"/>
  <c r="H27" i="8"/>
  <c r="F11" i="8"/>
  <c r="H14" i="8"/>
  <c r="E20" i="8"/>
  <c r="D29" i="8"/>
  <c r="F31" i="8"/>
  <c r="H33" i="8"/>
  <c r="F22" i="8"/>
  <c r="G16" i="8"/>
  <c r="E24" i="8"/>
  <c r="G14" i="8"/>
  <c r="E31" i="8"/>
  <c r="D9" i="8"/>
  <c r="G24" i="8"/>
  <c r="D8" i="8"/>
  <c r="D34" i="8"/>
  <c r="G13" i="8"/>
  <c r="F10" i="8"/>
  <c r="E8" i="8"/>
  <c r="D27" i="8"/>
  <c r="D14" i="8"/>
  <c r="E15" i="8"/>
  <c r="H13" i="8"/>
  <c r="G10" i="8"/>
  <c r="E9" i="8"/>
  <c r="G22" i="8"/>
  <c r="F16" i="8"/>
  <c r="D6" i="8"/>
  <c r="G30" i="8"/>
  <c r="H30" i="8"/>
  <c r="H11" i="8"/>
  <c r="H16" i="8"/>
  <c r="D16" i="8"/>
  <c r="F20" i="8"/>
  <c r="E29" i="8"/>
  <c r="G31" i="8"/>
  <c r="F9" i="8"/>
  <c r="E10" i="8"/>
  <c r="E16" i="8"/>
  <c r="E27" i="8"/>
  <c r="F8" i="8"/>
  <c r="D15" i="8"/>
  <c r="G29" i="8"/>
  <c r="F34" i="8"/>
  <c r="F6" i="8"/>
  <c r="H9" i="8"/>
  <c r="G15" i="8"/>
  <c r="D22" i="8"/>
  <c r="F26" i="8"/>
  <c r="H29" i="8"/>
  <c r="E32" i="8"/>
  <c r="G6" i="8"/>
  <c r="D10" i="8"/>
  <c r="F13" i="8"/>
  <c r="H15" i="8"/>
  <c r="E22" i="8"/>
  <c r="G26" i="8"/>
  <c r="D30" i="8"/>
  <c r="F32" i="8"/>
  <c r="H34" i="8"/>
  <c r="H26" i="8"/>
  <c r="H22" i="8"/>
  <c r="E33" i="8"/>
  <c r="G8" i="8"/>
  <c r="G27" i="8"/>
  <c r="G11" i="8"/>
  <c r="H24" i="8"/>
  <c r="D26" i="8"/>
  <c r="F29" i="8"/>
  <c r="H31" i="8"/>
  <c r="E34" i="8"/>
  <c r="E6" i="8"/>
  <c r="G9" i="8"/>
  <c r="D13" i="8"/>
  <c r="F15" i="8"/>
  <c r="E26" i="8"/>
  <c r="D32" i="8"/>
  <c r="E13" i="8"/>
  <c r="G34" i="8"/>
  <c r="D21" i="12" a="1"/>
  <c r="D14" i="12" a="1"/>
  <c r="D20" i="12" a="1"/>
  <c r="D10" i="12" a="1"/>
  <c r="D12" i="12" a="1"/>
  <c r="D17" i="12" a="1"/>
  <c r="D11" i="12" a="1"/>
  <c r="D22" i="12" a="1"/>
  <c r="D8" i="12" a="1"/>
  <c r="D19" i="12" a="1"/>
  <c r="D15" i="12" a="1"/>
  <c r="G12" i="9" l="1"/>
  <c r="G13" i="9"/>
  <c r="G23" i="9"/>
  <c r="D15" i="12"/>
  <c r="G15" i="12" s="1"/>
  <c r="D14" i="12"/>
  <c r="G14" i="12" s="1"/>
  <c r="D11" i="12"/>
  <c r="G11" i="12" s="1"/>
  <c r="D19" i="12"/>
  <c r="G19" i="12" s="1"/>
  <c r="D22" i="12"/>
  <c r="G22" i="12" s="1"/>
  <c r="D17" i="12"/>
  <c r="G17" i="12" s="1"/>
  <c r="D21" i="12"/>
  <c r="G21" i="12" s="1"/>
  <c r="D12" i="12"/>
  <c r="G12" i="12" s="1"/>
  <c r="D20" i="12"/>
  <c r="G20" i="12" s="1"/>
  <c r="D8" i="12"/>
  <c r="D10" i="12"/>
  <c r="G10" i="12" s="1"/>
  <c r="G18" i="12"/>
  <c r="G20" i="9"/>
  <c r="G21" i="9"/>
  <c r="G22" i="9"/>
  <c r="G17" i="9"/>
  <c r="G16" i="9"/>
  <c r="G24" i="9"/>
  <c r="G19" i="9"/>
  <c r="G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<sst xmlns="http://schemas.openxmlformats.org/spreadsheetml/2006/main" count="2191" uniqueCount="146">
  <si>
    <t>Total Participants</t>
  </si>
  <si>
    <t>Gender</t>
  </si>
  <si>
    <t>Ethnicity</t>
  </si>
  <si>
    <t>Race</t>
  </si>
  <si>
    <t>Work team</t>
  </si>
  <si>
    <t>participants_gender_male</t>
  </si>
  <si>
    <t>participants_gender_female</t>
  </si>
  <si>
    <t>participants_gender_prefer_not_to_respond</t>
  </si>
  <si>
    <t>participants_gender_unknown</t>
  </si>
  <si>
    <t>participants_age_youth</t>
  </si>
  <si>
    <t>participants_age_adult</t>
  </si>
  <si>
    <t>participants_age_prefer_not_to_respond</t>
  </si>
  <si>
    <t>participants_age_unknown</t>
  </si>
  <si>
    <t>participants_ethnicity_hispanic</t>
  </si>
  <si>
    <t>participants_ethnicity_non_hispanic</t>
  </si>
  <si>
    <t>participants_ethnicity_prefer_not_to_respond</t>
  </si>
  <si>
    <t>participants_ethnicity_unknown</t>
  </si>
  <si>
    <t>participants_race_amerind</t>
  </si>
  <si>
    <t>participants_race_asian</t>
  </si>
  <si>
    <t>participants_race_black</t>
  </si>
  <si>
    <t>participants_race_hawpac</t>
  </si>
  <si>
    <t>participants_race_white</t>
  </si>
  <si>
    <t>participants_race_two_or_more</t>
  </si>
  <si>
    <t>participants_race_prefer_not_to_respond</t>
  </si>
  <si>
    <t>participants_race_unknown</t>
  </si>
  <si>
    <t>Gender Unknown % All</t>
  </si>
  <si>
    <t>Age Unknown % All</t>
  </si>
  <si>
    <t>Ethnicity Unknown % All</t>
  </si>
  <si>
    <t>Race Unknown % All</t>
  </si>
  <si>
    <t>Gender: Prefer not to respond % All</t>
  </si>
  <si>
    <t>Age: Prefer not to respond % All2</t>
  </si>
  <si>
    <t>Ethnicity: Prefer not to respond % All</t>
  </si>
  <si>
    <t>Race: Prefer not to respond % All</t>
  </si>
  <si>
    <t>Male Percentage of known gender</t>
  </si>
  <si>
    <t>Percentag Female</t>
  </si>
  <si>
    <t>Percentage Youth of known age</t>
  </si>
  <si>
    <t>Percentage Adult of known Age</t>
  </si>
  <si>
    <t>Percentage Hispanic of known ethnicity</t>
  </si>
  <si>
    <t>Percentage non-hispanic of known ethnicity</t>
  </si>
  <si>
    <t>Percentage American Indian of known race</t>
  </si>
  <si>
    <t>Percentage Asian of known race</t>
  </si>
  <si>
    <t>Percentage Black of known race</t>
  </si>
  <si>
    <t>Percentage Hawaiian of known race</t>
  </si>
  <si>
    <t>Percentage White of known race</t>
  </si>
  <si>
    <t>Percentage Two or More Races of known race</t>
  </si>
  <si>
    <t>AABI - Animal Agriculture</t>
  </si>
  <si>
    <t>AABI - Consumer Horticulture</t>
  </si>
  <si>
    <t>AABI - Energy</t>
  </si>
  <si>
    <t>AABI - Field Crops</t>
  </si>
  <si>
    <t>AABI - Fruit Crops</t>
  </si>
  <si>
    <t>AABI - Ornamental Horticulture</t>
  </si>
  <si>
    <t>AABI - Vegetables</t>
  </si>
  <si>
    <t>CFEI - Center for Regional Food Systems</t>
  </si>
  <si>
    <t>CFEI - Community Food Systems</t>
  </si>
  <si>
    <t>CFEI - Financial Homeownership Education</t>
  </si>
  <si>
    <t>CFEI - Government and Community Vitality</t>
  </si>
  <si>
    <t>CFEI - LeadNet</t>
  </si>
  <si>
    <t>CFEI - Natural Resources</t>
  </si>
  <si>
    <t>CFEI - Product Center</t>
  </si>
  <si>
    <t>CFEI - Sea Grant</t>
  </si>
  <si>
    <t>CFEI - Tollgate Farm</t>
  </si>
  <si>
    <t>CYI - 4-H</t>
  </si>
  <si>
    <t>CYI - AmeriCorps</t>
  </si>
  <si>
    <t>CYI - Career Exploration and Workforce Development</t>
  </si>
  <si>
    <t>CYI - Child and Family Development</t>
  </si>
  <si>
    <t>CYI - Healthy Living</t>
  </si>
  <si>
    <t>CYI - Leadership and Civic Engagement</t>
  </si>
  <si>
    <t>CYI - Science Literacy</t>
  </si>
  <si>
    <t>CYI &amp; HNI - Michigan Vaccine Project (MVP)</t>
  </si>
  <si>
    <t>ES-237 youth</t>
  </si>
  <si>
    <t>HNI - Food Safety</t>
  </si>
  <si>
    <t>HNI - Health</t>
  </si>
  <si>
    <t>Work Teams</t>
  </si>
  <si>
    <t>HNI - NPA - EFNEP</t>
  </si>
  <si>
    <t>HNI - NPA - Team Nutrition</t>
  </si>
  <si>
    <t>HNI - NPA - United Dairy Industry of Michigan</t>
  </si>
  <si>
    <t>HNI - Nutrition and Physical Activity</t>
  </si>
  <si>
    <t>SNAP-Ed</t>
  </si>
  <si>
    <t>CFEI - Center for Lakes and Streams</t>
  </si>
  <si>
    <t>CYI - Apple Community Education Initiative</t>
  </si>
  <si>
    <t>CYI - Healthy Living - Mental Health First Aid (MHFA)</t>
  </si>
  <si>
    <t>CYI - Michigan Vaccine Project (MVP)</t>
  </si>
  <si>
    <t>Director’s Office</t>
  </si>
  <si>
    <t>HNI - Michigan Vaccine Project (MVP)</t>
  </si>
  <si>
    <t/>
  </si>
  <si>
    <t>AABI - Agriculture and Environment</t>
  </si>
  <si>
    <t>AABI - Farm Business Management</t>
  </si>
  <si>
    <t>Building Healthy Communities</t>
  </si>
  <si>
    <t>CFEI - Michigan Natural Features Inventory (MNFI)</t>
  </si>
  <si>
    <t>CFEI - Tourism</t>
  </si>
  <si>
    <t>CYI - 4-H Foundation</t>
  </si>
  <si>
    <t>CYI - 4-H HealthCorps</t>
  </si>
  <si>
    <t>CYI - Junior MANRRS</t>
  </si>
  <si>
    <t>CYI - Supervision</t>
  </si>
  <si>
    <t>CYI - Volunteer Administration (VEST</t>
  </si>
  <si>
    <t>EFNEP/SNAPEd Youth</t>
  </si>
  <si>
    <t>HNI - Nutrition and Physical Activity (NOT SNAPEd or EFNEP)</t>
  </si>
  <si>
    <t>Supervisory Efforts</t>
  </si>
  <si>
    <t>Extension2024</t>
  </si>
  <si>
    <t>Extension2020</t>
  </si>
  <si>
    <t>Extension2021</t>
  </si>
  <si>
    <t>Extension2022</t>
  </si>
  <si>
    <t>Extension2023</t>
  </si>
  <si>
    <t>The data below comes from demographics as reported on Program Activities in PEARS as of 2025.03.13 and includes only program activities tagged to an Extension reporting period.</t>
  </si>
  <si>
    <t>sparkline with high point marked</t>
  </si>
  <si>
    <t>Unknown (% of Total Participants)</t>
  </si>
  <si>
    <t>Age</t>
  </si>
  <si>
    <t>Prefer not to respond (% of Total Participants)</t>
  </si>
  <si>
    <t>Gender (% of known gender)</t>
  </si>
  <si>
    <t>Female</t>
  </si>
  <si>
    <t>Male</t>
  </si>
  <si>
    <t>Ethnicity (% of known ethnicity)</t>
  </si>
  <si>
    <t>Hispanic/Latino</t>
  </si>
  <si>
    <t>Not Hispanic/Latino</t>
  </si>
  <si>
    <t>participants_gender_non_binary</t>
  </si>
  <si>
    <t>Percentage Non-Binary</t>
  </si>
  <si>
    <t>Column2</t>
  </si>
  <si>
    <t>Race (% of known race)</t>
  </si>
  <si>
    <t>American Indian or Alaskan Native</t>
  </si>
  <si>
    <t>Asian</t>
  </si>
  <si>
    <t>Black</t>
  </si>
  <si>
    <t>Hawaiian or Pacific Islander</t>
  </si>
  <si>
    <t>White</t>
  </si>
  <si>
    <t>Two or More Races</t>
  </si>
  <si>
    <t>Population Data Source</t>
  </si>
  <si>
    <t>https://data.census.gov/table/ACSDP5Y2023.DP05?q=michigan+demographics&amp;g=040XX00US26</t>
  </si>
  <si>
    <t xml:space="preserve">2023 ACS 5-Year Estimates </t>
  </si>
  <si>
    <t>Link to Source Data</t>
  </si>
  <si>
    <t>2022 Ag Census - Producer Characteristics</t>
  </si>
  <si>
    <t>https://www.nass.usda.gov/Publications/AgCensus/2022/Full_Report/Volume_1,_Chapter_1_State_Level/Michigan/</t>
  </si>
  <si>
    <t>Non-binary</t>
  </si>
  <si>
    <t>PopData</t>
  </si>
  <si>
    <t xml:space="preserve">Ag Census actually had multiple sources: </t>
  </si>
  <si>
    <t>Selected Producer Characteristcs by Race: https://www.nass.usda.gov/Publications/AgCensus/2022/Full_Report/Volume_1,_Chapter_1_State_Level/Michigan/st26_1_062_062.pdf</t>
  </si>
  <si>
    <t>Extension Reporting Year</t>
  </si>
  <si>
    <t>Table Name</t>
  </si>
  <si>
    <t>% Towards Parity</t>
  </si>
  <si>
    <t>Key</t>
  </si>
  <si>
    <t>Work Team:</t>
  </si>
  <si>
    <t>Extension Reporting Year:</t>
  </si>
  <si>
    <t>Population data source:</t>
  </si>
  <si>
    <t>Over reaching ≥120</t>
  </si>
  <si>
    <t>Within parity 80-120 (80≤x&lt;120)</t>
  </si>
  <si>
    <t>Below parity 40-80 (40≤x&lt;80)</t>
  </si>
  <si>
    <t>Well below parity 0-40 (0≤x&lt;40)</t>
  </si>
  <si>
    <t>Enter your own Data Source here: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</si>
</sst>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60">
    <xf numFmtId="0" fontId="0" fillId="0" borderId="0" xfId="0"/>
    <xf numFmtId="9" fontId="0" fillId="0" borderId="0" xfId="1" applyFont="1"/>
    <xf numFmtId="0" fontId="0" fillId="0" borderId="0" xfId="0" applyAlignment="1">
      <alignment wrapText="1"/>
    </xf>
    <xf numFmtId="9" fontId="0" fillId="0" borderId="0" xfId="1" applyFont="1" applyAlignment="1">
      <alignment wrapText="1"/>
    </xf>
    <xf numFmtId="0" fontId="0" fillId="3" borderId="0" xfId="0" applyFill="1"/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0" fillId="3" borderId="0" xfId="0" applyFill="1" applyAlignment="1">
      <alignment horizontal="right" vertical="center"/>
    </xf>
    <xf numFmtId="0" fontId="0" fillId="3" borderId="0" xfId="0" applyFill="1" applyAlignment="1">
      <alignment horizontal="center" vertical="center"/>
    </xf>
    <xf numFmtId="9" fontId="0" fillId="3" borderId="0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165" fontId="0" fillId="3" borderId="0" xfId="3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/>
    </xf>
    <xf numFmtId="0" fontId="2" fillId="3" borderId="0" xfId="0" applyFont="1" applyFill="1"/>
    <xf numFmtId="0" fontId="5" fillId="3" borderId="0" xfId="2" applyFont="1" applyFill="1" applyBorder="1" applyAlignment="1">
      <alignment horizontal="right" wrapText="1"/>
    </xf>
    <xf numFmtId="0" fontId="2" fillId="3" borderId="0" xfId="0" applyFont="1" applyFill="1" applyAlignment="1">
      <alignment horizontal="right" vertical="center"/>
    </xf>
    <xf numFmtId="0" fontId="5" fillId="3" borderId="0" xfId="2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64" fontId="0" fillId="2" borderId="0" xfId="1" applyNumberFormat="1" applyFont="1" applyFill="1" applyBorder="1" applyAlignment="1">
      <alignment horizontal="center" vertical="center"/>
    </xf>
    <xf numFmtId="164" fontId="0" fillId="3" borderId="0" xfId="0" applyNumberFormat="1" applyFill="1" applyAlignment="1">
      <alignment horizontal="center" vertical="center"/>
    </xf>
    <xf numFmtId="164" fontId="0" fillId="3" borderId="0" xfId="1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wrapText="1"/>
    </xf>
    <xf numFmtId="0" fontId="8" fillId="3" borderId="0" xfId="0" applyFont="1" applyFill="1" applyAlignment="1">
      <alignment horizontal="center" wrapText="1"/>
    </xf>
    <xf numFmtId="9" fontId="9" fillId="0" borderId="0" xfId="1" applyFont="1"/>
    <xf numFmtId="1" fontId="0" fillId="0" borderId="0" xfId="0" applyNumberFormat="1" applyAlignment="1">
      <alignment wrapText="1"/>
    </xf>
    <xf numFmtId="1" fontId="0" fillId="0" borderId="0" xfId="1" applyNumberFormat="1" applyFont="1"/>
    <xf numFmtId="1" fontId="0" fillId="0" borderId="0" xfId="0" applyNumberFormat="1"/>
    <xf numFmtId="0" fontId="0" fillId="0" borderId="0" xfId="1" applyNumberFormat="1" applyFont="1"/>
    <xf numFmtId="0" fontId="2" fillId="3" borderId="0" xfId="0" applyFont="1" applyFill="1" applyAlignment="1">
      <alignment wrapText="1"/>
    </xf>
    <xf numFmtId="3" fontId="0" fillId="3" borderId="0" xfId="3" applyNumberFormat="1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horizontal="right" wrapText="1"/>
    </xf>
    <xf numFmtId="0" fontId="2" fillId="2" borderId="0" xfId="0" applyFont="1" applyFill="1" applyAlignment="1">
      <alignment horizontal="right" vertical="center"/>
    </xf>
    <xf numFmtId="164" fontId="0" fillId="2" borderId="0" xfId="0" applyNumberFormat="1" applyFill="1" applyAlignment="1">
      <alignment horizontal="center" vertical="center"/>
    </xf>
    <xf numFmtId="0" fontId="0" fillId="2" borderId="0" xfId="0" applyFill="1"/>
    <xf numFmtId="0" fontId="2" fillId="2" borderId="0" xfId="0" applyFont="1" applyFill="1" applyAlignment="1">
      <alignment wrapText="1"/>
    </xf>
    <xf numFmtId="164" fontId="0" fillId="0" borderId="0" xfId="0" applyNumberFormat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wrapText="1"/>
    </xf>
    <xf numFmtId="164" fontId="0" fillId="0" borderId="0" xfId="1" applyNumberFormat="1" applyFont="1"/>
    <xf numFmtId="164" fontId="0" fillId="3" borderId="0" xfId="1" applyNumberFormat="1" applyFont="1" applyFill="1"/>
    <xf numFmtId="164" fontId="0" fillId="3" borderId="0" xfId="1" applyNumberFormat="1" applyFont="1" applyFill="1" applyAlignment="1">
      <alignment vertical="center"/>
    </xf>
    <xf numFmtId="164" fontId="2" fillId="3" borderId="0" xfId="0" applyNumberFormat="1" applyFont="1" applyFill="1" applyAlignment="1">
      <alignment horizontal="center" vertical="center"/>
    </xf>
    <xf numFmtId="164" fontId="3" fillId="3" borderId="0" xfId="1" applyNumberFormat="1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left"/>
    </xf>
    <xf numFmtId="0" fontId="11" fillId="4" borderId="0" xfId="0" applyFont="1" applyFill="1" applyAlignment="1">
      <alignment horizontal="left"/>
    </xf>
    <xf numFmtId="0" fontId="0" fillId="5" borderId="0" xfId="0" applyFill="1"/>
    <xf numFmtId="0" fontId="0" fillId="6" borderId="0" xfId="0" applyFill="1" applyAlignment="1">
      <alignment horizontal="left"/>
    </xf>
    <xf numFmtId="0" fontId="0" fillId="7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0" fontId="10" fillId="3" borderId="2" xfId="0" applyFont="1" applyFill="1" applyBorder="1" applyAlignment="1" applyProtection="1">
      <alignment horizontal="left" vertical="center"/>
      <protection locked="0"/>
    </xf>
    <xf numFmtId="0" fontId="10" fillId="3" borderId="3" xfId="0" applyFont="1" applyFill="1" applyBorder="1" applyAlignment="1" applyProtection="1">
      <alignment horizontal="left" vertical="center"/>
      <protection locked="0"/>
    </xf>
    <xf numFmtId="0" fontId="10" fillId="3" borderId="4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164" fontId="0" fillId="3" borderId="0" xfId="1" applyNumberFormat="1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</cellXfs>
  <cellStyles count="4">
    <cellStyle name="Comma" xfId="3" builtinId="3"/>
    <cellStyle name="Hyperlink" xfId="2" builtinId="8"/>
    <cellStyle name="Normal" xfId="0" builtinId="0"/>
    <cellStyle name="Percent" xfId="1" builtinId="5"/>
  </cellStyles>
  <dxfs count="123"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E26B45C-8D15-4BF5-BEFA-3C317DCF8157}" name="Years" displayName="Years" ref="A1:B6" totalsRowShown="0">
  <autoFilter ref="A1:B6" xr:uid="{AE26B45C-8D15-4BF5-BEFA-3C317DCF8157}"/>
  <tableColumns count="2">
    <tableColumn id="1" xr3:uid="{E6B8ACD2-C29E-45C7-B1F0-0A7C05E60B57}" name="Extension Reporting Year" dataDxfId="122"/>
    <tableColumn id="2" xr3:uid="{5AD6DA6C-EE68-49D8-B416-B616ADD0EE28}" name="Table Name" dataDxfId="12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8DDAF34-64EF-42CA-9117-6F670D026D34}" name="PopData" displayName="PopData" ref="A1:N3" totalsRowShown="0" headerRowDxfId="120" headerRowCellStyle="Percent">
  <autoFilter ref="A1:N3" xr:uid="{58DDAF34-64EF-42CA-9117-6F670D026D34}"/>
  <tableColumns count="14">
    <tableColumn id="1" xr3:uid="{F06D85F4-40D1-451B-8049-F3A4B4135E6C}" name="Population Data Source"/>
    <tableColumn id="2" xr3:uid="{27CB5684-A557-4E5D-BF1E-859A9F76D630}" name="Link to Source Data"/>
    <tableColumn id="3" xr3:uid="{8A3012EB-D649-42B9-8472-16B048F64AC0}" name="Percentag Female" dataDxfId="119" dataCellStyle="Percent">
      <calculatedColumnFormula>28201/80473</calculatedColumnFormula>
    </tableColumn>
    <tableColumn id="4" xr3:uid="{C89EF99B-3093-42EB-BBB5-7C0B55B37C5D}" name="Male Percentage of known gender" dataDxfId="118" dataCellStyle="Percent">
      <calculatedColumnFormula>52272/80473</calculatedColumnFormula>
    </tableColumn>
    <tableColumn id="5" xr3:uid="{DD18801A-2E44-49F2-A938-245002AAB46C}" name="Percentage Non-Binary" dataDxfId="117" dataCellStyle="Percent"/>
    <tableColumn id="6" xr3:uid="{9514DBD0-DBCC-4019-8931-052C9AA90225}" name="Percentage Hispanic of known ethnicity" dataDxfId="116" dataCellStyle="Percent">
      <calculatedColumnFormula>1110/80473</calculatedColumnFormula>
    </tableColumn>
    <tableColumn id="7" xr3:uid="{5697C245-1549-4BEE-ADDF-6591FB55F7C0}" name="Percentage non-hispanic of known ethnicity" dataDxfId="115" dataCellStyle="Percent">
      <calculatedColumnFormula>1-PopData[[#This Row],[Percentage Hispanic of known ethnicity]]</calculatedColumnFormula>
    </tableColumn>
    <tableColumn id="8" xr3:uid="{D8E0FBAD-3B1D-4531-A643-DDBF6BE7B5E5}" name="Column2" dataDxfId="114" dataCellStyle="Percent"/>
    <tableColumn id="9" xr3:uid="{9676BCB9-695E-4F75-A0BC-C9A1BDB45A89}" name="Percentage American Indian of known race" dataDxfId="113" dataCellStyle="Percent">
      <calculatedColumnFormula>341/80473</calculatedColumnFormula>
    </tableColumn>
    <tableColumn id="10" xr3:uid="{2FD18BA5-9053-4A13-B8E9-E9D648B581BB}" name="Percentage Asian of known race" dataDxfId="112" dataCellStyle="Percent">
      <calculatedColumnFormula>206/80473</calculatedColumnFormula>
    </tableColumn>
    <tableColumn id="11" xr3:uid="{9789190C-1B06-4D83-876F-16F0255B7C10}" name="Percentage Black of known race" dataDxfId="111" dataCellStyle="Percent">
      <calculatedColumnFormula>354/80473</calculatedColumnFormula>
    </tableColumn>
    <tableColumn id="12" xr3:uid="{2A4D83E6-9709-49E7-B813-4635216FCBF0}" name="Percentage Hawaiian of known race" dataDxfId="110" dataCellStyle="Percent">
      <calculatedColumnFormula>21/80473%</calculatedColumnFormula>
    </tableColumn>
    <tableColumn id="13" xr3:uid="{6FF0A838-D253-4A70-9AEF-BFA46A513339}" name="Percentage White of known race" dataDxfId="109" dataCellStyle="Percent"/>
    <tableColumn id="14" xr3:uid="{85445570-987E-4C5C-B959-9666C0484EDD}" name="Percentage Two or More Races of known race" dataDxfId="108" dataCellStyle="Percen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3CFBA5F-7D46-4383-993F-60C61E3E9638}" name="Extension2020" displayName="Extension2020" ref="A1:AR52" totalsRowShown="0" headerRowDxfId="107" dataDxfId="106" headerRowCellStyle="Percent" dataCellStyle="Percent">
  <autoFilter ref="A1:AR52" xr:uid="{53CFBA5F-7D46-4383-993F-60C61E3E9638}"/>
  <tableColumns count="44">
    <tableColumn id="1" xr3:uid="{F4569A45-AC68-4C7D-A6FE-2496D7A0C6DD}" name="Work team"/>
    <tableColumn id="2" xr3:uid="{35E89A83-BE60-4638-89BB-D1E47F829D10}" name="Total Participants"/>
    <tableColumn id="3" xr3:uid="{265EC318-C3DC-4068-98F1-E85333F527A4}" name="participants_gender_male"/>
    <tableColumn id="4" xr3:uid="{B7C9A6C6-DBA9-4111-B1BF-83E0CEF5A357}" name="participants_gender_female"/>
    <tableColumn id="5" xr3:uid="{015F5F19-C309-43CE-8A3A-207E233446FD}" name="participants_gender_non_binary"/>
    <tableColumn id="6" xr3:uid="{42333312-C9E0-4F80-88AB-54403D604FDA}" name="participants_gender_prefer_not_to_respond"/>
    <tableColumn id="7" xr3:uid="{2F1FB91C-D538-489D-B2A3-754DFAC43976}" name="participants_gender_unknown"/>
    <tableColumn id="8" xr3:uid="{1EAD0704-9A92-4C50-BC38-0C5B6E133A34}" name="participants_age_youth"/>
    <tableColumn id="9" xr3:uid="{3A5D22E9-CEBD-4C2C-A82E-5B304CCC9A25}" name="participants_age_adult"/>
    <tableColumn id="10" xr3:uid="{A49DD30F-CC8B-4445-BDFC-A7B064C83BA6}" name="participants_age_prefer_not_to_respond"/>
    <tableColumn id="11" xr3:uid="{E3BBABA2-1EAB-4A9A-BA7B-09C98D342DAF}" name="participants_age_unknown"/>
    <tableColumn id="12" xr3:uid="{D7F7844B-8D56-4204-8C74-6FC4C7871B85}" name="participants_ethnicity_hispanic"/>
    <tableColumn id="13" xr3:uid="{892A0D41-22C0-40DD-9DD9-6C06B2B07B43}" name="participants_ethnicity_non_hispanic"/>
    <tableColumn id="14" xr3:uid="{246538AF-98A6-4B2B-A0A4-1D67D4C5EEFD}" name="participants_ethnicity_prefer_not_to_respond"/>
    <tableColumn id="15" xr3:uid="{4BDDA3B3-B457-4034-B0B8-9F80032B662D}" name="participants_ethnicity_unknown"/>
    <tableColumn id="16" xr3:uid="{74DBE531-7645-44BC-AD4A-89402BFD45BC}" name="participants_race_amerind"/>
    <tableColumn id="17" xr3:uid="{BCFFEED1-FC20-4895-B7DC-C3210C6FC131}" name="participants_race_asian"/>
    <tableColumn id="18" xr3:uid="{361F6F0E-800C-4219-A4AB-789CFE4F09E7}" name="participants_race_black"/>
    <tableColumn id="19" xr3:uid="{8205D3CC-9332-4503-A64C-C93E8E0F29FA}" name="participants_race_hawpac"/>
    <tableColumn id="20" xr3:uid="{50B8B9DA-38BA-4282-AE64-57A5B3B40FC3}" name="participants_race_white"/>
    <tableColumn id="21" xr3:uid="{A42EB231-3982-4CB2-85C9-CEC74B192D67}" name="participants_race_two_or_more"/>
    <tableColumn id="22" xr3:uid="{E348A5D7-63B3-4F39-89A1-52672E8146ED}" name="participants_race_prefer_not_to_respond"/>
    <tableColumn id="23" xr3:uid="{C112E6EE-1E7F-431F-B9F1-F89DBDD37B41}" name="participants_race_unknown" dataDxfId="105" dataCellStyle="Percent"/>
    <tableColumn id="24" xr3:uid="{0B57232B-375F-4695-A676-830C4BFB42F2}" name="Gender Unknown % All" dataCellStyle="Percent"/>
    <tableColumn id="25" xr3:uid="{5B3970EA-0A83-454A-84B1-9C3B334E9B82}" name="Age Unknown % All" dataCellStyle="Percent"/>
    <tableColumn id="26" xr3:uid="{DB72A6B0-FE5E-42A1-B48A-780981E20292}" name="Ethnicity Unknown % All" dataCellStyle="Percent"/>
    <tableColumn id="27" xr3:uid="{C893870E-2CCA-48CA-9C36-4C53632EAB04}" name="Race Unknown % All" dataCellStyle="Percent"/>
    <tableColumn id="28" xr3:uid="{0DA0B65F-731A-4A26-9E84-BA1692BC074E}" name="Gender: Prefer not to respond % All" dataDxfId="104" dataCellStyle="Percent"/>
    <tableColumn id="29" xr3:uid="{C5572ACA-59C9-4936-85B9-F97EF328010D}" name="Age: Prefer not to respond % All2" dataDxfId="103" dataCellStyle="Percent"/>
    <tableColumn id="30" xr3:uid="{743639C8-A09B-4C59-8AB7-D7016FA79C0B}" name="Ethnicity: Prefer not to respond % All" dataDxfId="102" dataCellStyle="Percent"/>
    <tableColumn id="31" xr3:uid="{5327AAF7-CFF4-49A0-8822-9A678128D123}" name="Race: Prefer not to respond % All" dataDxfId="101" dataCellStyle="Percent"/>
    <tableColumn id="32" xr3:uid="{1F1A7AED-F9FF-4C9E-955A-0F55B7C57ED7}" name="Male Percentage of known gender" dataDxfId="100" dataCellStyle="Percent"/>
    <tableColumn id="33" xr3:uid="{413AFCF3-C62A-42F6-9B1C-B4326942A113}" name="Percentag Female" dataDxfId="99" dataCellStyle="Percent"/>
    <tableColumn id="34" xr3:uid="{F019647F-79A5-4A17-8A0B-53E8AAF20CDA}" name="Percentage Non-Binary" dataDxfId="98" dataCellStyle="Percent"/>
    <tableColumn id="35" xr3:uid="{3060815B-D5D1-47CB-BB4E-59444D088030}" name="Percentage Youth of known age" dataDxfId="97" dataCellStyle="Percent"/>
    <tableColumn id="36" xr3:uid="{6D5FB3E6-0653-42BD-A96F-650A05139DCA}" name="Percentage Adult of known Age" dataDxfId="96" dataCellStyle="Percent"/>
    <tableColumn id="37" xr3:uid="{3C6C2CCB-0B60-4D73-8239-809C53BB3054}" name="Percentage Hispanic of known ethnicity" dataDxfId="95" dataCellStyle="Percent"/>
    <tableColumn id="38" xr3:uid="{B3CD6E78-A5CA-4D0D-B043-D9855FD31C95}" name="Percentage non-hispanic of known ethnicity" dataDxfId="94" dataCellStyle="Percent"/>
    <tableColumn id="39" xr3:uid="{BB184361-F456-4ECB-B8A7-950884FEECA1}" name="Percentage American Indian of known race" dataDxfId="93" dataCellStyle="Percent"/>
    <tableColumn id="40" xr3:uid="{13350D28-E467-4D56-B76F-890159A225F7}" name="Percentage Asian of known race" dataDxfId="92" dataCellStyle="Percent"/>
    <tableColumn id="41" xr3:uid="{041ADFD7-192B-4C68-B983-5134E13E5DA8}" name="Percentage Black of known race" dataDxfId="91" dataCellStyle="Percent"/>
    <tableColumn id="42" xr3:uid="{23E55ECF-FE6C-409F-8F33-EE65D4676A88}" name="Percentage Hawaiian of known race" dataDxfId="90" dataCellStyle="Percent"/>
    <tableColumn id="43" xr3:uid="{4B9F80B8-9B84-4E84-8C4A-EC82EF7D83CD}" name="Percentage White of known race" dataDxfId="89" dataCellStyle="Percent"/>
    <tableColumn id="44" xr3:uid="{45C8D237-FB9B-4956-A688-0D7C2870AFFC}" name="Percentage Two or More Races of known race" dataDxfId="88" dataCellStyle="Percent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16A84B1-C0BF-4AEE-A8A0-5044AE91F341}" name="Extension2021" displayName="Extension2021" ref="A1:AR52" totalsRowShown="0" headerRowDxfId="87" dataDxfId="86" headerRowCellStyle="Percent" dataCellStyle="Percent">
  <autoFilter ref="A1:AR52" xr:uid="{D16A84B1-C0BF-4AEE-A8A0-5044AE91F341}"/>
  <tableColumns count="44">
    <tableColumn id="1" xr3:uid="{BC291D8B-5215-4F78-9468-246DD0DED62E}" name="Work team"/>
    <tableColumn id="2" xr3:uid="{1CAD3E65-AF29-4C75-B896-E411ABF7128E}" name="Total Participants"/>
    <tableColumn id="3" xr3:uid="{D2B1D87E-4D2E-4403-9799-27BCEC268167}" name="participants_gender_male"/>
    <tableColumn id="4" xr3:uid="{69C04141-F639-49F2-9806-27F30FB72DA0}" name="participants_gender_female"/>
    <tableColumn id="5" xr3:uid="{76F2475A-8574-4210-B97E-C03DD5603ADC}" name="participants_gender_non_binary"/>
    <tableColumn id="6" xr3:uid="{46B75222-F378-4B40-B077-C986731FE980}" name="participants_gender_prefer_not_to_respond"/>
    <tableColumn id="7" xr3:uid="{2AC8C8B6-2660-4A9C-BD16-BE4D9ED2A073}" name="participants_gender_unknown"/>
    <tableColumn id="8" xr3:uid="{3CECC66E-725F-44B2-80E2-01F745181B1D}" name="participants_age_youth"/>
    <tableColumn id="9" xr3:uid="{31C2D39C-29D1-4963-A882-A1B1650A032E}" name="participants_age_adult"/>
    <tableColumn id="10" xr3:uid="{88387E82-2A0D-45D7-AA7E-D56C570D60EF}" name="participants_age_prefer_not_to_respond"/>
    <tableColumn id="11" xr3:uid="{38A9C73F-68A8-4910-9A21-DFE741027072}" name="participants_age_unknown"/>
    <tableColumn id="12" xr3:uid="{E41FCC74-FD4D-4869-8666-34BA114F9A0E}" name="participants_ethnicity_hispanic"/>
    <tableColumn id="13" xr3:uid="{1AEADC9F-3899-4B62-A1E9-C2FF4C0FB70B}" name="participants_ethnicity_non_hispanic"/>
    <tableColumn id="14" xr3:uid="{31039731-9D7C-482A-8451-20652F8340FF}" name="participants_ethnicity_prefer_not_to_respond"/>
    <tableColumn id="15" xr3:uid="{CC6D5AA9-2B1E-4EE3-ACC4-6625420F4D83}" name="participants_ethnicity_unknown"/>
    <tableColumn id="16" xr3:uid="{1C70364C-A373-44B6-BA03-17578E424DF2}" name="participants_race_amerind"/>
    <tableColumn id="17" xr3:uid="{F80447F6-47CA-4BA6-9636-DBE92B3C0922}" name="participants_race_asian"/>
    <tableColumn id="18" xr3:uid="{6D959D15-8C23-4395-8AE2-D658E5A031C2}" name="participants_race_black"/>
    <tableColumn id="19" xr3:uid="{3044BA9A-1DE5-4774-8FEC-BC03A564BFE2}" name="participants_race_hawpac"/>
    <tableColumn id="20" xr3:uid="{C929D40F-DE7C-4EDB-A533-A9AA3602E1D2}" name="participants_race_white"/>
    <tableColumn id="21" xr3:uid="{1965F731-349C-4E5C-9B2D-8E7E60DDE773}" name="participants_race_two_or_more"/>
    <tableColumn id="22" xr3:uid="{93F3E789-504E-43BF-84FD-8649F218DFD0}" name="participants_race_prefer_not_to_respond"/>
    <tableColumn id="23" xr3:uid="{99B29422-2304-4FBF-B272-B3DF1017D411}" name="participants_race_unknown" dataDxfId="85" dataCellStyle="Percent"/>
    <tableColumn id="24" xr3:uid="{B2443D4A-1A87-4914-BA19-65AA8F7E54F6}" name="Gender Unknown % All" dataCellStyle="Percent"/>
    <tableColumn id="25" xr3:uid="{D5B83622-146F-4AE0-9101-79B03EC792BD}" name="Age Unknown % All" dataCellStyle="Percent"/>
    <tableColumn id="26" xr3:uid="{CE1E319D-5429-4DAA-9399-A1F792FD5CD1}" name="Ethnicity Unknown % All" dataCellStyle="Percent"/>
    <tableColumn id="27" xr3:uid="{510CB11E-DB54-42FF-A79B-2F530235D89E}" name="Race Unknown % All" dataCellStyle="Percent"/>
    <tableColumn id="28" xr3:uid="{765DFEA2-D281-4CDB-A4A4-9E65E598A2F9}" name="Gender: Prefer not to respond % All" dataDxfId="84" dataCellStyle="Percent"/>
    <tableColumn id="29" xr3:uid="{CAF009C0-BE54-4A04-9DFB-E41D9B1AF8DD}" name="Age: Prefer not to respond % All2" dataDxfId="83" dataCellStyle="Percent"/>
    <tableColumn id="30" xr3:uid="{F6AC8E91-75FE-442C-B762-D165CB16312A}" name="Ethnicity: Prefer not to respond % All" dataDxfId="82" dataCellStyle="Percent"/>
    <tableColumn id="31" xr3:uid="{AD4E34C7-8E10-4AB3-85B8-8934AAAD479B}" name="Race: Prefer not to respond % All" dataDxfId="81" dataCellStyle="Percent"/>
    <tableColumn id="32" xr3:uid="{FB7FFFEB-E9B5-417E-8726-A4C028560F72}" name="Male Percentage of known gender" dataDxfId="80" dataCellStyle="Percent"/>
    <tableColumn id="33" xr3:uid="{3FBDFBBA-BFF7-4E62-B8AB-8B90BA908304}" name="Percentag Female" dataDxfId="79" dataCellStyle="Percent"/>
    <tableColumn id="34" xr3:uid="{005246DB-D98B-45A0-8352-A3AD7AE9BD64}" name="Percentage Non-Binary" dataDxfId="78" dataCellStyle="Percent"/>
    <tableColumn id="35" xr3:uid="{B17EF394-813C-4088-806F-04AA67D234B5}" name="Percentage Youth of known age" dataDxfId="77" dataCellStyle="Percent"/>
    <tableColumn id="36" xr3:uid="{6E2AE0EA-9720-41E3-895D-AC66DD068F5F}" name="Percentage Adult of known Age" dataDxfId="76" dataCellStyle="Percent"/>
    <tableColumn id="37" xr3:uid="{754086D7-09DE-4BC0-8A9B-F2310CD7E4C1}" name="Percentage Hispanic of known ethnicity" dataDxfId="75" dataCellStyle="Percent"/>
    <tableColumn id="38" xr3:uid="{01431BE3-A9FC-490C-9084-A4128EBDE148}" name="Percentage non-hispanic of known ethnicity" dataDxfId="74" dataCellStyle="Percent"/>
    <tableColumn id="39" xr3:uid="{C35BDEAD-04F6-438A-872C-5B73672C3B4E}" name="Percentage American Indian of known race" dataDxfId="73" dataCellStyle="Percent"/>
    <tableColumn id="40" xr3:uid="{7E02B97B-1D11-43D8-A217-5F536B5BE9BA}" name="Percentage Asian of known race" dataDxfId="72" dataCellStyle="Percent"/>
    <tableColumn id="41" xr3:uid="{400887FA-9351-4DDA-B931-A642427F2EDE}" name="Percentage Black of known race" dataDxfId="71" dataCellStyle="Percent"/>
    <tableColumn id="42" xr3:uid="{313AA1FB-271B-4A70-A500-5D2E10372E24}" name="Percentage Hawaiian of known race" dataDxfId="70" dataCellStyle="Percent"/>
    <tableColumn id="43" xr3:uid="{0F058F9F-8835-44F7-9EBD-457DB773FCE8}" name="Percentage White of known race" dataDxfId="69" dataCellStyle="Percent"/>
    <tableColumn id="44" xr3:uid="{96880EB3-4242-45E0-9237-00ECB7C8EBB9}" name="Percentage Two or More Races of known race" dataDxfId="68" dataCellStyle="Percent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2155150-A639-4F12-B08F-30EBAA98B394}" name="Extension2022" displayName="Extension2022" ref="A1:AR52" totalsRowShown="0" headerRowDxfId="67" dataDxfId="66" headerRowCellStyle="Percent" dataCellStyle="Percent">
  <autoFilter ref="A1:AR52" xr:uid="{72155150-A639-4F12-B08F-30EBAA98B394}"/>
  <tableColumns count="44">
    <tableColumn id="1" xr3:uid="{01534E9B-C88C-4E26-AF87-1DBD4DC7FB74}" name="Work team"/>
    <tableColumn id="2" xr3:uid="{9E9C54A4-F715-42F3-A0EC-929DA9A20F24}" name="Total Participants"/>
    <tableColumn id="3" xr3:uid="{EF1D7E8E-E34E-4C6B-8788-C3E8C3CBAD4E}" name="participants_gender_male"/>
    <tableColumn id="4" xr3:uid="{330066EA-A82B-4DAC-8051-E665B3BFA539}" name="participants_gender_female"/>
    <tableColumn id="5" xr3:uid="{F9AEB81D-358E-40CA-AD71-7F209CB3F610}" name="participants_gender_non_binary"/>
    <tableColumn id="6" xr3:uid="{99D16026-4497-449D-A9A7-B1FB769DF9FB}" name="participants_gender_prefer_not_to_respond"/>
    <tableColumn id="7" xr3:uid="{87463D65-FD6C-4496-9E1C-38AFE58F7BDC}" name="participants_gender_unknown"/>
    <tableColumn id="8" xr3:uid="{5CDA71D0-5B86-4A3D-967D-D9AF215073C5}" name="participants_age_youth"/>
    <tableColumn id="9" xr3:uid="{C696CA16-AFFB-4C7A-BD94-A3CED796A101}" name="participants_age_adult"/>
    <tableColumn id="10" xr3:uid="{C37254C6-395C-4287-B75D-93B0CF176EDC}" name="participants_age_prefer_not_to_respond"/>
    <tableColumn id="11" xr3:uid="{AD2CEC9E-3EBE-4EFC-B4AC-AE28205C3CC8}" name="participants_age_unknown"/>
    <tableColumn id="12" xr3:uid="{8FED79AE-1396-46FB-AE42-6EC7036079E9}" name="participants_ethnicity_hispanic"/>
    <tableColumn id="13" xr3:uid="{B7971DC8-CB78-4310-B79A-8454C96BFADC}" name="participants_ethnicity_non_hispanic"/>
    <tableColumn id="14" xr3:uid="{33FED504-E68C-41F9-824A-F5EAB6632005}" name="participants_ethnicity_prefer_not_to_respond"/>
    <tableColumn id="15" xr3:uid="{CFF1BDFD-320E-4D69-A5EB-010C68D2B691}" name="participants_ethnicity_unknown"/>
    <tableColumn id="16" xr3:uid="{F9BCAAE6-C000-485E-BB6E-4E084FFDAC8B}" name="participants_race_amerind"/>
    <tableColumn id="17" xr3:uid="{AD3E12C8-39D6-4101-810C-8717272632B5}" name="participants_race_asian"/>
    <tableColumn id="18" xr3:uid="{6398FDE8-BF5C-49F9-86E9-9433ADB87C93}" name="participants_race_black"/>
    <tableColumn id="19" xr3:uid="{E40AC515-6561-43C6-8031-E13EC30AD043}" name="participants_race_hawpac"/>
    <tableColumn id="20" xr3:uid="{32CC2BF2-A933-4B1B-A2B3-3DB576AAF518}" name="participants_race_white"/>
    <tableColumn id="21" xr3:uid="{0709ADE2-9D4C-40BF-892C-59742A267DB9}" name="participants_race_two_or_more"/>
    <tableColumn id="22" xr3:uid="{D28C773F-8C4A-4413-96EA-C49F0E6B2B2E}" name="participants_race_prefer_not_to_respond"/>
    <tableColumn id="23" xr3:uid="{5C5CACFD-4938-4B57-9E70-C7F9CD6DEFFB}" name="participants_race_unknown" dataDxfId="65" dataCellStyle="Percent"/>
    <tableColumn id="24" xr3:uid="{161C6CD6-EBCE-4584-B543-E7D372B1FB16}" name="Gender Unknown % All" dataCellStyle="Percent"/>
    <tableColumn id="25" xr3:uid="{87BD3A5F-B392-439F-94C6-910AE90FFC8A}" name="Age Unknown % All" dataCellStyle="Percent"/>
    <tableColumn id="26" xr3:uid="{816DD558-28AF-47B8-886C-4BD6AB10374F}" name="Ethnicity Unknown % All" dataCellStyle="Percent"/>
    <tableColumn id="27" xr3:uid="{057E8DC2-EF95-4D05-BBD7-0DE0B6996BE3}" name="Race Unknown % All" dataCellStyle="Percent"/>
    <tableColumn id="28" xr3:uid="{D9FC3320-7A0B-42CD-954F-C4B1B1CD4E5B}" name="Gender: Prefer not to respond % All" dataDxfId="64" dataCellStyle="Percent"/>
    <tableColumn id="29" xr3:uid="{A053AE6B-FA08-4D9C-9CBB-CA0F7350816E}" name="Age: Prefer not to respond % All2" dataDxfId="63" dataCellStyle="Percent"/>
    <tableColumn id="30" xr3:uid="{E89B5445-6EE0-4A2F-BA4F-C6439B09E4DB}" name="Ethnicity: Prefer not to respond % All" dataDxfId="62" dataCellStyle="Percent"/>
    <tableColumn id="31" xr3:uid="{0305702C-C0CB-4116-9ABD-5201496BCD58}" name="Race: Prefer not to respond % All" dataDxfId="61" dataCellStyle="Percent"/>
    <tableColumn id="32" xr3:uid="{50C21C46-6928-4BC5-AA74-7E2EAAA3908C}" name="Male Percentage of known gender" dataDxfId="60" dataCellStyle="Percent"/>
    <tableColumn id="33" xr3:uid="{685221BC-A233-49AF-9402-E74929B5EC81}" name="Percentag Female" dataDxfId="59" dataCellStyle="Percent"/>
    <tableColumn id="34" xr3:uid="{7A59046E-9006-4E96-9F59-0B60B4DF8A21}" name="Percentage Non-Binary" dataDxfId="58" dataCellStyle="Percent"/>
    <tableColumn id="35" xr3:uid="{3E1D0A73-59A3-4AAB-A96D-59F268DFE0B0}" name="Percentage Youth of known age" dataDxfId="57" dataCellStyle="Percent"/>
    <tableColumn id="36" xr3:uid="{2CF898AC-A1CD-4535-9CBB-C1F7FD24EB7E}" name="Percentage Adult of known Age" dataDxfId="56" dataCellStyle="Percent"/>
    <tableColumn id="37" xr3:uid="{8E6D591F-F76D-403F-A53D-BB8A55B49C0D}" name="Percentage Hispanic of known ethnicity" dataDxfId="55" dataCellStyle="Percent"/>
    <tableColumn id="38" xr3:uid="{679D74D7-FCDC-44F1-ACAA-D0A13C87FE4B}" name="Percentage non-hispanic of known ethnicity" dataDxfId="54" dataCellStyle="Percent"/>
    <tableColumn id="39" xr3:uid="{7E36F634-746B-4496-8FDD-AA99E2ED4732}" name="Percentage American Indian of known race" dataDxfId="53" dataCellStyle="Percent"/>
    <tableColumn id="40" xr3:uid="{146FE369-7DFA-46B7-BC71-C140A0A5E096}" name="Percentage Asian of known race" dataDxfId="52" dataCellStyle="Percent"/>
    <tableColumn id="41" xr3:uid="{1233B92C-DDBE-4FF1-88FE-427DA12081E2}" name="Percentage Black of known race" dataDxfId="51" dataCellStyle="Percent"/>
    <tableColumn id="42" xr3:uid="{BE608B7A-1E94-4A4E-9A7D-38EEE8B3F996}" name="Percentage Hawaiian of known race" dataDxfId="50" dataCellStyle="Percent"/>
    <tableColumn id="43" xr3:uid="{F5F5611B-17F1-4AE0-BCEF-DBF4985B05E9}" name="Percentage White of known race" dataDxfId="49" dataCellStyle="Percent"/>
    <tableColumn id="44" xr3:uid="{5527E02D-3F72-4B1C-B643-A21CEF4D5A20}" name="Percentage Two or More Races of known race" dataDxfId="48" dataCellStyle="Percent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29BCCE-7797-40BE-963B-0A3A6C702666}" name="Extension2023" displayName="Extension2023" ref="A1:AR52" totalsRowShown="0" headerRowDxfId="47" dataDxfId="46" headerRowCellStyle="Percent" dataCellStyle="Percent">
  <autoFilter ref="A1:AR52" xr:uid="{1929BCCE-7797-40BE-963B-0A3A6C702666}"/>
  <tableColumns count="44">
    <tableColumn id="1" xr3:uid="{3863DB99-134B-436C-8466-D9781816A855}" name="Work team"/>
    <tableColumn id="2" xr3:uid="{7173450F-B12A-44CE-8F83-C3C51BFD48C5}" name="Total Participants"/>
    <tableColumn id="3" xr3:uid="{34B85841-A42B-4D99-9EE2-2F91538A0A6D}" name="participants_gender_male"/>
    <tableColumn id="4" xr3:uid="{6EC3EBF2-C590-494F-AA46-9A2B4FDF577F}" name="participants_gender_female"/>
    <tableColumn id="5" xr3:uid="{3C1F57EA-A07A-4D59-BCCE-CC3905122E29}" name="participants_gender_non_binary"/>
    <tableColumn id="6" xr3:uid="{B48270A1-E275-416E-A955-FA9D19AC2CBC}" name="participants_gender_prefer_not_to_respond"/>
    <tableColumn id="7" xr3:uid="{EB325BAA-25D6-4C43-B3AF-5DC826A4684B}" name="participants_gender_unknown"/>
    <tableColumn id="8" xr3:uid="{D6E2AFBB-1316-4CE9-82CC-0FC1DC17A0F1}" name="participants_age_youth"/>
    <tableColumn id="9" xr3:uid="{F6B1CBFB-8266-407B-8357-052A023F5A5C}" name="participants_age_adult"/>
    <tableColumn id="10" xr3:uid="{FCD0C18E-7427-4EE1-87A9-23C962CF67DC}" name="participants_age_prefer_not_to_respond"/>
    <tableColumn id="11" xr3:uid="{9494E956-2830-4173-B628-028C12C3033D}" name="participants_age_unknown"/>
    <tableColumn id="12" xr3:uid="{7673C719-64E9-4A76-8DF4-360BB715A148}" name="participants_ethnicity_hispanic"/>
    <tableColumn id="13" xr3:uid="{84625EA7-A91D-4235-8B73-9C80049B3DEC}" name="participants_ethnicity_non_hispanic"/>
    <tableColumn id="14" xr3:uid="{AB69537C-7748-4636-BBAB-706F086D30F3}" name="participants_ethnicity_prefer_not_to_respond"/>
    <tableColumn id="15" xr3:uid="{D547DB4F-0FB0-4A62-9C14-6F73A7174DCD}" name="participants_ethnicity_unknown"/>
    <tableColumn id="16" xr3:uid="{D09FF83A-2C8C-4006-A908-59CDE6F17B60}" name="participants_race_amerind"/>
    <tableColumn id="17" xr3:uid="{6121C89F-37FF-4AB5-B854-9AD488D41BED}" name="participants_race_asian"/>
    <tableColumn id="18" xr3:uid="{EB0E5A4F-5078-4AE7-99F1-B29A63C4994C}" name="participants_race_black"/>
    <tableColumn id="19" xr3:uid="{D4089E1D-98CD-4D64-A075-3F982892C8BD}" name="participants_race_hawpac"/>
    <tableColumn id="20" xr3:uid="{6774473B-8C61-4C37-8A54-C4ABF42BB54F}" name="participants_race_white"/>
    <tableColumn id="21" xr3:uid="{F29BE780-8228-4A56-8057-CF782B90AA1F}" name="participants_race_two_or_more"/>
    <tableColumn id="22" xr3:uid="{A222A5C3-6C1E-4568-9D48-0EDDC991999C}" name="participants_race_prefer_not_to_respond"/>
    <tableColumn id="23" xr3:uid="{3BD33125-0D7E-4C62-8926-32F4337F9F14}" name="participants_race_unknown" dataDxfId="45" dataCellStyle="Percent"/>
    <tableColumn id="24" xr3:uid="{C5CC121B-5774-4808-A1B7-9BF702D5E958}" name="Gender Unknown % All" dataCellStyle="Percent"/>
    <tableColumn id="25" xr3:uid="{EC669F08-16DD-423E-A473-98EE392A371B}" name="Age Unknown % All" dataCellStyle="Percent"/>
    <tableColumn id="26" xr3:uid="{46C215BB-C5BD-476F-82CE-3C61FAACC80D}" name="Ethnicity Unknown % All" dataCellStyle="Percent"/>
    <tableColumn id="27" xr3:uid="{F3488EFC-0773-4498-B8CE-B6D72AD5F37A}" name="Race Unknown % All" dataCellStyle="Percent"/>
    <tableColumn id="28" xr3:uid="{C29890C5-25EB-4853-8645-81202ADFE7EF}" name="Gender: Prefer not to respond % All" dataDxfId="44" dataCellStyle="Percent"/>
    <tableColumn id="29" xr3:uid="{B1B1113D-E31A-4A49-8B52-E2740FBB9E3C}" name="Age: Prefer not to respond % All2" dataDxfId="43" dataCellStyle="Percent"/>
    <tableColumn id="30" xr3:uid="{ACD9E80E-C18F-4169-B628-9BE2DE31068E}" name="Ethnicity: Prefer not to respond % All" dataDxfId="42" dataCellStyle="Percent"/>
    <tableColumn id="31" xr3:uid="{66798CCD-7284-4062-A9C0-15FB4E2C6F10}" name="Race: Prefer not to respond % All" dataDxfId="41" dataCellStyle="Percent"/>
    <tableColumn id="32" xr3:uid="{5ACB71CF-F283-4844-AA4F-D607089B5218}" name="Male Percentage of known gender" dataDxfId="40" dataCellStyle="Percent"/>
    <tableColumn id="33" xr3:uid="{59D54DB4-59B7-400C-A6C0-88CE6E357D33}" name="Percentag Female" dataDxfId="39" dataCellStyle="Percent"/>
    <tableColumn id="34" xr3:uid="{966DC55C-6C4C-4B88-83B6-8EAE0FEA899E}" name="Percentage Non-Binary" dataDxfId="38" dataCellStyle="Percent"/>
    <tableColumn id="35" xr3:uid="{1E6320F1-B6FA-4C6A-BC8F-A19D50435A4D}" name="Percentage Youth of known age" dataDxfId="37" dataCellStyle="Percent"/>
    <tableColumn id="36" xr3:uid="{E93D2D24-07D3-4840-BF8C-4F0944D4B92F}" name="Percentage Adult of known Age" dataDxfId="36" dataCellStyle="Percent"/>
    <tableColumn id="37" xr3:uid="{BE28EE16-FD30-4C9A-9E98-625F2B12C2C0}" name="Percentage Hispanic of known ethnicity" dataDxfId="35" dataCellStyle="Percent"/>
    <tableColumn id="38" xr3:uid="{961C6F34-3974-43EC-8D01-28D60A30F76E}" name="Percentage non-hispanic of known ethnicity" dataDxfId="34" dataCellStyle="Percent"/>
    <tableColumn id="39" xr3:uid="{2B9EC46A-D87B-444F-8DA0-3370CC1E3215}" name="Percentage American Indian of known race" dataDxfId="33" dataCellStyle="Percent"/>
    <tableColumn id="40" xr3:uid="{509B1536-DF3F-4C98-8C4D-9987EBA59F2F}" name="Percentage Asian of known race" dataDxfId="32" dataCellStyle="Percent"/>
    <tableColumn id="41" xr3:uid="{97D2AFF9-3976-4C71-9331-E3F370234A00}" name="Percentage Black of known race" dataDxfId="31" dataCellStyle="Percent"/>
    <tableColumn id="42" xr3:uid="{036C83ED-7AB0-4138-9D86-B9CECE654245}" name="Percentage Hawaiian of known race" dataDxfId="30" dataCellStyle="Percent"/>
    <tableColumn id="43" xr3:uid="{09A56B0D-271D-4B57-AC86-718FC39673C8}" name="Percentage White of known race" dataDxfId="29" dataCellStyle="Percent"/>
    <tableColumn id="44" xr3:uid="{670417C9-D141-4C65-B208-BC272DF85372}" name="Percentage Two or More Races of known race" dataDxfId="28" dataCellStyle="Percent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DCF297A-F060-4CC0-AC2B-CA63FB758EC4}" name="Extension2024" displayName="Extension2024" ref="A1:AR52" totalsRowShown="0" headerRowDxfId="27" dataDxfId="26" headerRowCellStyle="Percent" dataCellStyle="Percent">
  <autoFilter ref="A1:AR52" xr:uid="{1929BCCE-7797-40BE-963B-0A3A6C702666}"/>
  <tableColumns count="44">
    <tableColumn id="1" xr3:uid="{492F39C5-B524-423B-B7A2-F08FBF736B37}" name="Work team"/>
    <tableColumn id="2" xr3:uid="{08ABF041-B9AC-4EFF-A7A4-E45BFDF7AD20}" name="Total Participants"/>
    <tableColumn id="3" xr3:uid="{0D988E22-1609-4E10-8905-1104F42B1A6D}" name="participants_gender_male"/>
    <tableColumn id="4" xr3:uid="{9B5CCC89-63F2-4D06-93E9-4037CE0BC1EB}" name="participants_gender_female"/>
    <tableColumn id="5" xr3:uid="{08B45075-AD84-46B3-8EE4-BF055794F607}" name="participants_gender_non_binary"/>
    <tableColumn id="6" xr3:uid="{B0EB85EE-93A9-4782-84F4-DEC29FCCB3FD}" name="participants_gender_prefer_not_to_respond"/>
    <tableColumn id="7" xr3:uid="{FB4EFF44-3AF9-47E8-A1F8-B1F55674F31E}" name="participants_gender_unknown"/>
    <tableColumn id="8" xr3:uid="{930105C1-3618-47B5-9660-BB6DAC6B4628}" name="participants_age_youth"/>
    <tableColumn id="9" xr3:uid="{85D1990A-2B06-413E-B6F9-002C624F4157}" name="participants_age_adult"/>
    <tableColumn id="10" xr3:uid="{B072E0E8-CDA4-43B2-BB94-B9639249A977}" name="participants_age_prefer_not_to_respond"/>
    <tableColumn id="11" xr3:uid="{7408C8D6-F160-47A7-A9C6-AFAEA42ADDB5}" name="participants_age_unknown"/>
    <tableColumn id="12" xr3:uid="{462A7CBD-B287-4C8D-BF8B-7D297418167C}" name="participants_ethnicity_hispanic"/>
    <tableColumn id="13" xr3:uid="{AB9CF87B-2BDB-4B25-A37F-854AC9157DFE}" name="participants_ethnicity_non_hispanic"/>
    <tableColumn id="14" xr3:uid="{AE7C7462-0A46-4BE0-AB2B-E7F04D5DACBF}" name="participants_ethnicity_prefer_not_to_respond"/>
    <tableColumn id="15" xr3:uid="{4961D085-9AAE-4F4F-912E-F49440134E3A}" name="participants_ethnicity_unknown"/>
    <tableColumn id="16" xr3:uid="{7F3D718B-3CE6-459F-AA33-0243E322ECB7}" name="participants_race_amerind"/>
    <tableColumn id="17" xr3:uid="{E6C3D510-5F7A-4FA7-B129-F8078C96265F}" name="participants_race_asian"/>
    <tableColumn id="18" xr3:uid="{58ABD639-7AFE-4302-8DFE-CA3F78274D4B}" name="participants_race_black"/>
    <tableColumn id="19" xr3:uid="{56C0BEF4-D9C4-4A88-A610-2D4E71481D76}" name="participants_race_hawpac"/>
    <tableColumn id="20" xr3:uid="{931AE59B-BB95-4ECC-AB45-7EF2AADB9587}" name="participants_race_white"/>
    <tableColumn id="21" xr3:uid="{99627AD8-52B7-45C3-9C75-D404FDD78C40}" name="participants_race_two_or_more"/>
    <tableColumn id="22" xr3:uid="{CF853BC1-D507-4E4D-9946-EA070EB2D218}" name="participants_race_prefer_not_to_respond"/>
    <tableColumn id="23" xr3:uid="{4976E297-666F-4156-8CD9-73AA9307F247}" name="participants_race_unknown" dataDxfId="25" dataCellStyle="Percent"/>
    <tableColumn id="24" xr3:uid="{50B28F2A-BEA0-42AF-A9A7-ADF8CE5AF348}" name="Gender Unknown % All" dataCellStyle="Percent"/>
    <tableColumn id="25" xr3:uid="{A72306CF-4E1A-47E9-8AA6-7055B2C8BD8F}" name="Age Unknown % All" dataCellStyle="Percent"/>
    <tableColumn id="26" xr3:uid="{A300E2C5-8B3A-403A-B78A-BA0F66F70426}" name="Ethnicity Unknown % All" dataCellStyle="Percent"/>
    <tableColumn id="27" xr3:uid="{E6C0186D-DF53-4E9E-8C8D-68D950F72954}" name="Race Unknown % All" dataCellStyle="Percent"/>
    <tableColumn id="28" xr3:uid="{DD02DA84-416C-4972-A147-4557FB38E45A}" name="Gender: Prefer not to respond % All" dataDxfId="24" dataCellStyle="Percent"/>
    <tableColumn id="29" xr3:uid="{4FDFA088-1075-4D53-9FB9-9F66A9655E87}" name="Age: Prefer not to respond % All2" dataDxfId="23" dataCellStyle="Percent"/>
    <tableColumn id="30" xr3:uid="{1AEBE5E5-5042-4192-94B1-40C46901C015}" name="Ethnicity: Prefer not to respond % All" dataDxfId="22" dataCellStyle="Percent"/>
    <tableColumn id="31" xr3:uid="{D1549024-BADE-4F7B-A2CF-67D6EA0A465E}" name="Race: Prefer not to respond % All" dataDxfId="21" dataCellStyle="Percent"/>
    <tableColumn id="32" xr3:uid="{24F1A08D-00DE-4794-AAD1-D30BB91E3F58}" name="Male Percentage of known gender" dataDxfId="20" dataCellStyle="Percent"/>
    <tableColumn id="33" xr3:uid="{7F0365CE-F2DC-47A6-B1AF-ED708F707955}" name="Percentag Female" dataDxfId="19" dataCellStyle="Percent"/>
    <tableColumn id="34" xr3:uid="{0D6C9CA1-712F-4E88-8B28-AF711B012319}" name="Percentage Non-Binary" dataDxfId="18" dataCellStyle="Percent"/>
    <tableColumn id="35" xr3:uid="{6C1BEFA4-133A-4063-BA73-26ADA9FBB12E}" name="Percentage Youth of known age" dataDxfId="17" dataCellStyle="Percent"/>
    <tableColumn id="36" xr3:uid="{922DCB3F-BE25-4402-BFD5-1CDD5B87EAE9}" name="Percentage Adult of known Age" dataDxfId="16" dataCellStyle="Percent"/>
    <tableColumn id="37" xr3:uid="{15B69EF1-6588-4D75-B791-C30A3F7F30B3}" name="Percentage Hispanic of known ethnicity" dataDxfId="15" dataCellStyle="Percent"/>
    <tableColumn id="38" xr3:uid="{626DEC8A-C3EC-4AA8-893F-EC8B7ADCCCFA}" name="Percentage non-hispanic of known ethnicity" dataDxfId="14" dataCellStyle="Percent"/>
    <tableColumn id="39" xr3:uid="{B189F305-EAF8-4A09-BED6-3C048A42FD82}" name="Percentage American Indian of known race" dataDxfId="13" dataCellStyle="Percent"/>
    <tableColumn id="40" xr3:uid="{9B48C7D6-A8BF-4607-9721-71F352A67891}" name="Percentage Asian of known race" dataDxfId="12" dataCellStyle="Percent"/>
    <tableColumn id="41" xr3:uid="{207B1979-1710-4A24-84A7-6025B79F4691}" name="Percentage Black of known race" dataDxfId="11" dataCellStyle="Percent"/>
    <tableColumn id="42" xr3:uid="{3B8B2DF7-1099-4C38-BA3F-B4EFB447C870}" name="Percentage Hawaiian of known race" dataDxfId="10" dataCellStyle="Percent"/>
    <tableColumn id="43" xr3:uid="{FF2BC727-E7A8-42A0-9EDC-BF50FA7ED49B}" name="Percentage White of known race" dataDxfId="9" dataCellStyle="Percent"/>
    <tableColumn id="44" xr3:uid="{27F15231-F356-440C-85E4-6A33DF932991}" name="Percentage Two or More Races of known race" dataDxfId="8" dataCellStyle="Percent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E9F7B0-1B50-4256-8248-0189436AA885}" name="WorkTeams" displayName="WorkTeams" ref="A1:A51" totalsRowShown="0">
  <autoFilter ref="A1:A51" xr:uid="{62E9F7B0-1B50-4256-8248-0189436AA885}"/>
  <tableColumns count="1">
    <tableColumn id="1" xr3:uid="{443A9BBD-60D5-4CD2-8461-BAC5DFC97993}" name="Work Team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A3AAB-6A44-489D-9795-612530CE2CC6}">
  <sheetPr codeName="Sheet1"/>
  <dimension ref="A1:M34"/>
  <sheetViews>
    <sheetView topLeftCell="B1" zoomScaleNormal="100" workbookViewId="0">
      <selection activeCell="I4" sqref="I4"/>
    </sheetView>
  </sheetViews>
  <sheetFormatPr defaultColWidth="0" defaultRowHeight="14.5" zeroHeight="1" x14ac:dyDescent="0.35"/>
  <cols>
    <col min="1" max="1" width="6.453125" style="4" hidden="1" customWidth="1"/>
    <col min="2" max="2" width="32.26953125" customWidth="1"/>
    <col min="3" max="3" width="18.54296875" hidden="1" customWidth="1"/>
    <col min="4" max="8" width="7.6328125" style="10" customWidth="1"/>
    <col min="9" max="9" width="14.1796875" style="10" customWidth="1"/>
    <col min="10" max="13" width="0" hidden="1" customWidth="1"/>
    <col min="14" max="16384" width="8.7265625" hidden="1"/>
  </cols>
  <sheetData>
    <row r="1" spans="1:9" ht="15" thickBot="1" x14ac:dyDescent="0.4">
      <c r="B1" s="15" t="s">
        <v>138</v>
      </c>
      <c r="C1" s="15"/>
      <c r="D1" s="13"/>
      <c r="E1" s="8"/>
      <c r="F1" s="8"/>
      <c r="G1" s="8"/>
      <c r="H1" s="8"/>
      <c r="I1" s="8"/>
    </row>
    <row r="2" spans="1:9" ht="26.15" customHeight="1" thickBot="1" x14ac:dyDescent="0.4">
      <c r="B2" s="53" t="s">
        <v>51</v>
      </c>
      <c r="C2" s="54"/>
      <c r="D2" s="54"/>
      <c r="E2" s="54"/>
      <c r="F2" s="54"/>
      <c r="G2" s="54"/>
      <c r="H2" s="54"/>
      <c r="I2" s="55"/>
    </row>
    <row r="3" spans="1:9" ht="21.5" customHeight="1" x14ac:dyDescent="0.35">
      <c r="B3" s="56" t="s">
        <v>103</v>
      </c>
      <c r="C3" s="56"/>
      <c r="D3" s="56"/>
      <c r="E3" s="56"/>
      <c r="F3" s="56"/>
      <c r="G3" s="56"/>
      <c r="H3" s="56"/>
      <c r="I3" s="56"/>
    </row>
    <row r="4" spans="1:9" ht="33" customHeight="1" x14ac:dyDescent="0.35">
      <c r="B4" s="4"/>
      <c r="C4" s="16"/>
      <c r="D4" s="23">
        <v>2020</v>
      </c>
      <c r="E4" s="23">
        <v>2021</v>
      </c>
      <c r="F4" s="23">
        <v>2022</v>
      </c>
      <c r="G4" s="23">
        <v>2023</v>
      </c>
      <c r="H4" s="23">
        <v>2024</v>
      </c>
      <c r="I4" s="24" t="s">
        <v>104</v>
      </c>
    </row>
    <row r="5" spans="1:9" ht="29" hidden="1" x14ac:dyDescent="0.35">
      <c r="B5" s="4"/>
      <c r="C5" s="16"/>
      <c r="D5" s="30" t="s">
        <v>99</v>
      </c>
      <c r="E5" s="30" t="s">
        <v>100</v>
      </c>
      <c r="F5" s="30" t="s">
        <v>101</v>
      </c>
      <c r="G5" s="30" t="s">
        <v>102</v>
      </c>
      <c r="H5" s="30" t="s">
        <v>98</v>
      </c>
      <c r="I5" s="11"/>
    </row>
    <row r="6" spans="1:9" s="6" customFormat="1" ht="19" customHeight="1" x14ac:dyDescent="0.35">
      <c r="A6" s="5"/>
      <c r="B6" s="17" t="s">
        <v>0</v>
      </c>
      <c r="C6" s="17" t="s">
        <v>0</v>
      </c>
      <c r="D6" s="31" cm="1">
        <f t="array" aca="1" ref="D6" ca="1">VLOOKUP($B$2,INDIRECT(D$5),COLUMN(INDIRECT(D$5&amp;"["&amp;$C6&amp;"]")),FALSE)</f>
        <v>4803</v>
      </c>
      <c r="E6" s="31" cm="1">
        <f t="array" aca="1" ref="E6" ca="1">VLOOKUP($B$2,INDIRECT(E$5),COLUMN(INDIRECT(E$5&amp;"["&amp;$C6&amp;"]")),FALSE)</f>
        <v>4015</v>
      </c>
      <c r="F6" s="31" cm="1">
        <f t="array" aca="1" ref="F6" ca="1">VLOOKUP($B$2,INDIRECT(F$5),COLUMN(INDIRECT(F$5&amp;"["&amp;$C6&amp;"]")),FALSE)</f>
        <v>6029</v>
      </c>
      <c r="G6" s="31" cm="1">
        <f t="array" aca="1" ref="G6" ca="1">VLOOKUP($B$2,INDIRECT(G$5),COLUMN(INDIRECT(G$5&amp;"["&amp;$C6&amp;"]")),FALSE)</f>
        <v>6213</v>
      </c>
      <c r="H6" s="31" cm="1">
        <f t="array" aca="1" ref="H6" ca="1">VLOOKUP($B$2,INDIRECT(H$5),COLUMN(INDIRECT(H$5&amp;"["&amp;$C6&amp;"]")),FALSE)</f>
        <v>7011</v>
      </c>
      <c r="I6" s="12"/>
    </row>
    <row r="7" spans="1:9" s="6" customFormat="1" ht="39.65" customHeight="1" x14ac:dyDescent="0.35">
      <c r="A7" s="5"/>
      <c r="B7" s="52" t="s">
        <v>105</v>
      </c>
      <c r="C7" s="52"/>
      <c r="D7" s="52"/>
      <c r="E7" s="52"/>
      <c r="F7" s="52"/>
      <c r="G7" s="52"/>
      <c r="H7" s="52"/>
      <c r="I7" s="13"/>
    </row>
    <row r="8" spans="1:9" s="6" customFormat="1" ht="15" customHeight="1" x14ac:dyDescent="0.35">
      <c r="A8" s="5"/>
      <c r="B8" s="7" t="s">
        <v>1</v>
      </c>
      <c r="C8" s="7" t="s">
        <v>25</v>
      </c>
      <c r="D8" s="9" cm="1">
        <f t="array" aca="1" ref="D8" ca="1">VLOOKUP($B$2,INDIRECT(D$5),COLUMN(INDIRECT(D$5&amp;"["&amp;$C8&amp;"]")),FALSE)</f>
        <v>0.43493649802206952</v>
      </c>
      <c r="E8" s="9" cm="1">
        <f t="array" aca="1" ref="E8" ca="1">VLOOKUP($B$2,INDIRECT(E$5),COLUMN(INDIRECT(E$5&amp;"["&amp;$C8&amp;"]")),FALSE)</f>
        <v>0.1975093399750934</v>
      </c>
      <c r="F8" s="9" cm="1">
        <f t="array" aca="1" ref="F8" ca="1">VLOOKUP($B$2,INDIRECT(F$5),COLUMN(INDIRECT(F$5&amp;"["&amp;$C8&amp;"]")),FALSE)</f>
        <v>0.33537900149278488</v>
      </c>
      <c r="G8" s="9" cm="1">
        <f t="array" aca="1" ref="G8" ca="1">VLOOKUP($B$2,INDIRECT(G$5),COLUMN(INDIRECT(G$5&amp;"["&amp;$C8&amp;"]")),FALSE)</f>
        <v>0.20199581522613874</v>
      </c>
      <c r="H8" s="9" cm="1">
        <f t="array" aca="1" ref="H8" ca="1">VLOOKUP($B$2,INDIRECT(H$5),COLUMN(INDIRECT(H$5&amp;"["&amp;$C8&amp;"]")),FALSE)</f>
        <v>0.20924261874197689</v>
      </c>
      <c r="I8" s="9"/>
    </row>
    <row r="9" spans="1:9" s="6" customFormat="1" ht="15" customHeight="1" x14ac:dyDescent="0.35">
      <c r="A9" s="5"/>
      <c r="B9" s="7" t="s">
        <v>106</v>
      </c>
      <c r="C9" s="7" t="s">
        <v>26</v>
      </c>
      <c r="D9" s="9" cm="1">
        <f t="array" aca="1" ref="D9" ca="1">VLOOKUP($B$2,INDIRECT(D$5),COLUMN(INDIRECT(D$5&amp;"["&amp;$C9&amp;"]")),FALSE)</f>
        <v>0.75785967103893404</v>
      </c>
      <c r="E9" s="9" cm="1">
        <f t="array" aca="1" ref="E9" ca="1">VLOOKUP($B$2,INDIRECT(E$5),COLUMN(INDIRECT(E$5&amp;"["&amp;$C9&amp;"]")),FALSE)</f>
        <v>0.91282689912826898</v>
      </c>
      <c r="F9" s="9" cm="1">
        <f t="array" aca="1" ref="F9" ca="1">VLOOKUP($B$2,INDIRECT(F$5),COLUMN(INDIRECT(F$5&amp;"["&amp;$C9&amp;"]")),FALSE)</f>
        <v>0.31464587825510038</v>
      </c>
      <c r="G9" s="9" cm="1">
        <f t="array" aca="1" ref="G9" ca="1">VLOOKUP($B$2,INDIRECT(G$5),COLUMN(INDIRECT(G$5&amp;"["&amp;$C9&amp;"]")),FALSE)</f>
        <v>0.29406084017382905</v>
      </c>
      <c r="H9" s="9" cm="1">
        <f t="array" aca="1" ref="H9" ca="1">VLOOKUP($B$2,INDIRECT(H$5),COLUMN(INDIRECT(H$5&amp;"["&amp;$C9&amp;"]")),FALSE)</f>
        <v>0.27685066324347452</v>
      </c>
      <c r="I9" s="9"/>
    </row>
    <row r="10" spans="1:9" s="6" customFormat="1" ht="15" customHeight="1" x14ac:dyDescent="0.35">
      <c r="A10" s="5"/>
      <c r="B10" s="7" t="s">
        <v>2</v>
      </c>
      <c r="C10" s="7" t="s">
        <v>27</v>
      </c>
      <c r="D10" s="9" cm="1">
        <f t="array" aca="1" ref="D10" ca="1">VLOOKUP($B$2,INDIRECT(D$5),COLUMN(INDIRECT(D$5&amp;"["&amp;$C10&amp;"]")),FALSE)</f>
        <v>0.72891942535915055</v>
      </c>
      <c r="E10" s="9" cm="1">
        <f t="array" aca="1" ref="E10" ca="1">VLOOKUP($B$2,INDIRECT(E$5),COLUMN(INDIRECT(E$5&amp;"["&amp;$C10&amp;"]")),FALSE)</f>
        <v>0.20149439601494396</v>
      </c>
      <c r="F10" s="9" cm="1">
        <f t="array" aca="1" ref="F10" ca="1">VLOOKUP($B$2,INDIRECT(F$5),COLUMN(INDIRECT(F$5&amp;"["&amp;$C10&amp;"]")),FALSE)</f>
        <v>0.34798474042129707</v>
      </c>
      <c r="G10" s="9" cm="1">
        <f t="array" aca="1" ref="G10" ca="1">VLOOKUP($B$2,INDIRECT(G$5),COLUMN(INDIRECT(G$5&amp;"["&amp;$C10&amp;"]")),FALSE)</f>
        <v>0.21825205214872043</v>
      </c>
      <c r="H10" s="9" cm="1">
        <f t="array" aca="1" ref="H10" ca="1">VLOOKUP($B$2,INDIRECT(H$5),COLUMN(INDIRECT(H$5&amp;"["&amp;$C10&amp;"]")),FALSE)</f>
        <v>0.22550278134360291</v>
      </c>
      <c r="I10" s="9"/>
    </row>
    <row r="11" spans="1:9" s="6" customFormat="1" ht="15" customHeight="1" x14ac:dyDescent="0.35">
      <c r="A11" s="5"/>
      <c r="B11" s="7" t="s">
        <v>3</v>
      </c>
      <c r="C11" s="7" t="s">
        <v>28</v>
      </c>
      <c r="D11" s="9" cm="1">
        <f t="array" aca="1" ref="D11" ca="1">VLOOKUP($B$2,INDIRECT(D$5),COLUMN(INDIRECT(D$5&amp;"["&amp;$C11&amp;"]")),FALSE)</f>
        <v>0.4388923589423277</v>
      </c>
      <c r="E11" s="9" cm="1">
        <f t="array" aca="1" ref="E11" ca="1">VLOOKUP($B$2,INDIRECT(E$5),COLUMN(INDIRECT(E$5&amp;"["&amp;$C11&amp;"]")),FALSE)</f>
        <v>0.21245330012453301</v>
      </c>
      <c r="F11" s="9" cm="1">
        <f t="array" aca="1" ref="F11" ca="1">VLOOKUP($B$2,INDIRECT(F$5),COLUMN(INDIRECT(F$5&amp;"["&amp;$C11&amp;"]")),FALSE)</f>
        <v>0.34251119588654833</v>
      </c>
      <c r="G11" s="9" cm="1">
        <f t="array" aca="1" ref="G11" ca="1">VLOOKUP($B$2,INDIRECT(G$5),COLUMN(INDIRECT(G$5&amp;"["&amp;$C11&amp;"]")),FALSE)</f>
        <v>0.19700627716079189</v>
      </c>
      <c r="H11" s="9" cm="1">
        <f t="array" aca="1" ref="H11" ca="1">VLOOKUP($B$2,INDIRECT(H$5),COLUMN(INDIRECT(H$5&amp;"["&amp;$C11&amp;"]")),FALSE)</f>
        <v>0.20296676650977036</v>
      </c>
      <c r="I11" s="9"/>
    </row>
    <row r="12" spans="1:9" s="6" customFormat="1" ht="39.65" customHeight="1" x14ac:dyDescent="0.35">
      <c r="A12" s="5"/>
      <c r="B12" s="15" t="s">
        <v>107</v>
      </c>
      <c r="C12" s="15"/>
      <c r="D12" s="13"/>
      <c r="E12" s="13"/>
      <c r="F12" s="13"/>
      <c r="G12" s="13"/>
      <c r="H12" s="13"/>
      <c r="I12" s="13"/>
    </row>
    <row r="13" spans="1:9" s="6" customFormat="1" ht="15" customHeight="1" x14ac:dyDescent="0.35">
      <c r="A13" s="5"/>
      <c r="B13" s="7" t="s">
        <v>1</v>
      </c>
      <c r="C13" s="7" t="s">
        <v>29</v>
      </c>
      <c r="D13" s="9" cm="1">
        <f t="array" aca="1" ref="D13" ca="1">VLOOKUP($B$2,INDIRECT(D$5),COLUMN(INDIRECT(D$5&amp;"["&amp;$C13&amp;"]")),FALSE)</f>
        <v>2.7691026441807202E-2</v>
      </c>
      <c r="E13" s="9" cm="1">
        <f t="array" aca="1" ref="E13" ca="1">VLOOKUP($B$2,INDIRECT(E$5),COLUMN(INDIRECT(E$5&amp;"["&amp;$C13&amp;"]")),FALSE)</f>
        <v>7.9202988792029888E-2</v>
      </c>
      <c r="F13" s="9" cm="1">
        <f t="array" aca="1" ref="F13" ca="1">VLOOKUP($B$2,INDIRECT(F$5),COLUMN(INDIRECT(F$5&amp;"["&amp;$C13&amp;"]")),FALSE)</f>
        <v>7.6463758500580528E-2</v>
      </c>
      <c r="G13" s="9" cm="1">
        <f t="array" aca="1" ref="G13" ca="1">VLOOKUP($B$2,INDIRECT(G$5),COLUMN(INDIRECT(G$5&amp;"["&amp;$C13&amp;"]")),FALSE)</f>
        <v>0.10268791244165459</v>
      </c>
      <c r="H13" s="9" cm="1">
        <f t="array" aca="1" ref="H13" ca="1">VLOOKUP($B$2,INDIRECT(H$5),COLUMN(INDIRECT(H$5&amp;"["&amp;$C13&amp;"]")),FALSE)</f>
        <v>0.13150763086578235</v>
      </c>
      <c r="I13" s="9"/>
    </row>
    <row r="14" spans="1:9" s="6" customFormat="1" ht="15" customHeight="1" x14ac:dyDescent="0.35">
      <c r="A14" s="5"/>
      <c r="B14" s="7" t="s">
        <v>106</v>
      </c>
      <c r="C14" s="7" t="s">
        <v>30</v>
      </c>
      <c r="D14" s="9" cm="1">
        <f t="array" aca="1" ref="D14" ca="1">VLOOKUP($B$2,INDIRECT(D$5),COLUMN(INDIRECT(D$5&amp;"["&amp;$C14&amp;"]")),FALSE)</f>
        <v>4.1640641265875496E-4</v>
      </c>
      <c r="E14" s="9" cm="1">
        <f t="array" aca="1" ref="E14" ca="1">VLOOKUP($B$2,INDIRECT(E$5),COLUMN(INDIRECT(E$5&amp;"["&amp;$C14&amp;"]")),FALSE)</f>
        <v>0</v>
      </c>
      <c r="F14" s="9" cm="1">
        <f t="array" aca="1" ref="F14" ca="1">VLOOKUP($B$2,INDIRECT(F$5),COLUMN(INDIRECT(F$5&amp;"["&amp;$C14&amp;"]")),FALSE)</f>
        <v>0</v>
      </c>
      <c r="G14" s="9" cm="1">
        <f t="array" aca="1" ref="G14" ca="1">VLOOKUP($B$2,INDIRECT(G$5),COLUMN(INDIRECT(G$5&amp;"["&amp;$C14&amp;"]")),FALSE)</f>
        <v>0</v>
      </c>
      <c r="H14" s="9" cm="1">
        <f t="array" aca="1" ref="H14" ca="1">VLOOKUP($B$2,INDIRECT(H$5),COLUMN(INDIRECT(H$5&amp;"["&amp;$C14&amp;"]")),FALSE)</f>
        <v>4.2789901583226359E-4</v>
      </c>
      <c r="I14" s="9"/>
    </row>
    <row r="15" spans="1:9" s="6" customFormat="1" ht="15" customHeight="1" x14ac:dyDescent="0.35">
      <c r="A15" s="5"/>
      <c r="B15" s="7" t="s">
        <v>2</v>
      </c>
      <c r="C15" s="7" t="s">
        <v>31</v>
      </c>
      <c r="D15" s="9" cm="1">
        <f t="array" aca="1" ref="D15" ca="1">VLOOKUP($B$2,INDIRECT(D$5),COLUMN(INDIRECT(D$5&amp;"["&amp;$C15&amp;"]")),FALSE)</f>
        <v>0.12679575265459089</v>
      </c>
      <c r="E15" s="9" cm="1">
        <f t="array" aca="1" ref="E15" ca="1">VLOOKUP($B$2,INDIRECT(E$5),COLUMN(INDIRECT(E$5&amp;"["&amp;$C15&amp;"]")),FALSE)</f>
        <v>0.49887920298879201</v>
      </c>
      <c r="F15" s="9" cm="1">
        <f t="array" aca="1" ref="F15" ca="1">VLOOKUP($B$2,INDIRECT(F$5),COLUMN(INDIRECT(F$5&amp;"["&amp;$C15&amp;"]")),FALSE)</f>
        <v>0.38347984740421298</v>
      </c>
      <c r="G15" s="9" cm="1">
        <f t="array" aca="1" ref="G15" ca="1">VLOOKUP($B$2,INDIRECT(G$5),COLUMN(INDIRECT(G$5&amp;"["&amp;$C15&amp;"]")),FALSE)</f>
        <v>0.42797360373410592</v>
      </c>
      <c r="H15" s="9" cm="1">
        <f t="array" aca="1" ref="H15" ca="1">VLOOKUP($B$2,INDIRECT(H$5),COLUMN(INDIRECT(H$5&amp;"["&amp;$C15&amp;"]")),FALSE)</f>
        <v>0.44801026957637996</v>
      </c>
      <c r="I15" s="9"/>
    </row>
    <row r="16" spans="1:9" s="6" customFormat="1" ht="15" customHeight="1" x14ac:dyDescent="0.35">
      <c r="A16" s="5"/>
      <c r="B16" s="7" t="s">
        <v>3</v>
      </c>
      <c r="C16" s="7" t="s">
        <v>32</v>
      </c>
      <c r="D16" s="9" cm="1">
        <f t="array" aca="1" ref="D16" ca="1">VLOOKUP($B$2,INDIRECT(D$5),COLUMN(INDIRECT(D$5&amp;"["&amp;$C16&amp;"]")),FALSE)</f>
        <v>0.10139496148240683</v>
      </c>
      <c r="E16" s="9" cm="1">
        <f t="array" aca="1" ref="E16" ca="1">VLOOKUP($B$2,INDIRECT(E$5),COLUMN(INDIRECT(E$5&amp;"["&amp;$C16&amp;"]")),FALSE)</f>
        <v>0.18655043586550435</v>
      </c>
      <c r="F16" s="9" cm="1">
        <f t="array" aca="1" ref="F16" ca="1">VLOOKUP($B$2,INDIRECT(F$5),COLUMN(INDIRECT(F$5&amp;"["&amp;$C16&amp;"]")),FALSE)</f>
        <v>0.13899485818543705</v>
      </c>
      <c r="G16" s="9" cm="1">
        <f t="array" aca="1" ref="G16" ca="1">VLOOKUP($B$2,INDIRECT(G$5),COLUMN(INDIRECT(G$5&amp;"["&amp;$C16&amp;"]")),FALSE)</f>
        <v>0.17946241751166908</v>
      </c>
      <c r="H16" s="9" cm="1">
        <f t="array" aca="1" ref="H16" ca="1">VLOOKUP($B$2,INDIRECT(H$5),COLUMN(INDIRECT(H$5&amp;"["&amp;$C16&amp;"]")),FALSE)</f>
        <v>0.22692911139637711</v>
      </c>
      <c r="I16" s="9"/>
    </row>
    <row r="17" spans="1:9" s="5" customFormat="1" ht="19" customHeight="1" x14ac:dyDescent="0.35">
      <c r="D17" s="8"/>
      <c r="E17" s="8"/>
      <c r="F17" s="8"/>
      <c r="G17" s="8"/>
      <c r="H17" s="8"/>
      <c r="I17" s="8"/>
    </row>
    <row r="18" spans="1:9" s="5" customFormat="1" ht="19" customHeight="1" x14ac:dyDescent="0.35">
      <c r="D18" s="8"/>
      <c r="E18" s="8"/>
      <c r="F18" s="8"/>
      <c r="G18" s="8"/>
      <c r="H18" s="8"/>
      <c r="I18" s="8"/>
    </row>
    <row r="19" spans="1:9" s="5" customFormat="1" x14ac:dyDescent="0.35">
      <c r="B19" s="8"/>
      <c r="C19" s="18"/>
      <c r="D19" s="11">
        <v>2020</v>
      </c>
      <c r="E19" s="11">
        <v>2021</v>
      </c>
      <c r="F19" s="11">
        <v>2022</v>
      </c>
      <c r="G19" s="11">
        <v>2023</v>
      </c>
      <c r="H19" s="11">
        <v>2024</v>
      </c>
      <c r="I19" s="11"/>
    </row>
    <row r="20" spans="1:9" s="6" customFormat="1" ht="19" customHeight="1" x14ac:dyDescent="0.35">
      <c r="A20" s="5"/>
      <c r="B20" s="17" t="s">
        <v>0</v>
      </c>
      <c r="C20" s="17" t="s">
        <v>0</v>
      </c>
      <c r="D20" s="31" cm="1">
        <f t="array" aca="1" ref="D20" ca="1">VLOOKUP($B$2,INDIRECT(D$5),COLUMN(INDIRECT(D$5&amp;"["&amp;$C20&amp;"]")),FALSE)</f>
        <v>4803</v>
      </c>
      <c r="E20" s="31" cm="1">
        <f t="array" aca="1" ref="E20" ca="1">VLOOKUP($B$2,INDIRECT(E$5),COLUMN(INDIRECT(E$5&amp;"["&amp;$C20&amp;"]")),FALSE)</f>
        <v>4015</v>
      </c>
      <c r="F20" s="31" cm="1">
        <f t="array" aca="1" ref="F20" ca="1">VLOOKUP($B$2,INDIRECT(F$5),COLUMN(INDIRECT(F$5&amp;"["&amp;$C20&amp;"]")),FALSE)</f>
        <v>6029</v>
      </c>
      <c r="G20" s="31" cm="1">
        <f t="array" aca="1" ref="G20" ca="1">VLOOKUP($B$2,INDIRECT(G$5),COLUMN(INDIRECT(G$5&amp;"["&amp;$C20&amp;"]")),FALSE)</f>
        <v>6213</v>
      </c>
      <c r="H20" s="31" cm="1">
        <f t="array" aca="1" ref="H20" ca="1">VLOOKUP($B$2,INDIRECT(H$5),COLUMN(INDIRECT(H$5&amp;"["&amp;$C20&amp;"]")),FALSE)</f>
        <v>7011</v>
      </c>
      <c r="I20" s="9"/>
    </row>
    <row r="21" spans="1:9" s="6" customFormat="1" ht="39.65" customHeight="1" x14ac:dyDescent="0.35">
      <c r="A21" s="5"/>
      <c r="B21" s="14" t="s">
        <v>108</v>
      </c>
      <c r="C21" s="13"/>
      <c r="D21" s="13"/>
      <c r="E21" s="13"/>
      <c r="F21" s="13"/>
      <c r="G21" s="13"/>
      <c r="H21" s="13"/>
      <c r="I21" s="13"/>
    </row>
    <row r="22" spans="1:9" s="6" customFormat="1" ht="19" customHeight="1" x14ac:dyDescent="0.35">
      <c r="A22" s="5"/>
      <c r="B22" s="7" t="s">
        <v>109</v>
      </c>
      <c r="C22" s="21" t="s">
        <v>34</v>
      </c>
      <c r="D22" s="9" cm="1">
        <f t="array" aca="1" ref="D22" ca="1">VLOOKUP($B$2,INDIRECT(D$5),COLUMN(INDIRECT(D$5&amp;"["&amp;$C22&amp;"]")),FALSE)</f>
        <v>0.34560247965904689</v>
      </c>
      <c r="E22" s="9" cm="1">
        <f t="array" aca="1" ref="E22" ca="1">VLOOKUP($B$2,INDIRECT(E$5),COLUMN(INDIRECT(E$5&amp;"["&amp;$C22&amp;"]")),FALSE)</f>
        <v>0.35399449035812675</v>
      </c>
      <c r="F22" s="9" cm="1">
        <f t="array" aca="1" ref="F22" ca="1">VLOOKUP($B$2,INDIRECT(F$5),COLUMN(INDIRECT(F$5&amp;"["&amp;$C22&amp;"]")),FALSE)</f>
        <v>0.32543711223914268</v>
      </c>
      <c r="G22" s="9" cm="1">
        <f t="array" aca="1" ref="G22" ca="1">VLOOKUP($B$2,INDIRECT(G$5),COLUMN(INDIRECT(G$5&amp;"["&amp;$C22&amp;"]")),FALSE)</f>
        <v>0.39791666666666664</v>
      </c>
      <c r="H22" s="9" cm="1">
        <f t="array" aca="1" ref="H22" ca="1">VLOOKUP($B$2,INDIRECT(H$5),COLUMN(INDIRECT(H$5&amp;"["&amp;$C22&amp;"]")),FALSE)</f>
        <v>0.3241021202942449</v>
      </c>
      <c r="I22" s="9"/>
    </row>
    <row r="23" spans="1:9" s="6" customFormat="1" ht="19" customHeight="1" x14ac:dyDescent="0.35">
      <c r="A23" s="5"/>
      <c r="B23" s="7" t="s">
        <v>110</v>
      </c>
      <c r="C23" s="22" t="s">
        <v>33</v>
      </c>
      <c r="D23" s="9" cm="1">
        <f t="array" aca="1" ref="D23" ca="1">VLOOKUP($B$2,INDIRECT(D$5),COLUMN(INDIRECT(D$5&amp;"["&amp;$C23&amp;"]")),FALSE)</f>
        <v>0.65439752034095311</v>
      </c>
      <c r="E23" s="9" cm="1">
        <f t="array" aca="1" ref="E23" ca="1">VLOOKUP($B$2,INDIRECT(E$5),COLUMN(INDIRECT(E$5&amp;"["&amp;$C23&amp;"]")),FALSE)</f>
        <v>0.64600550964187331</v>
      </c>
      <c r="F23" s="9" cm="1">
        <f t="array" aca="1" ref="F23" ca="1">VLOOKUP($B$2,INDIRECT(F$5),COLUMN(INDIRECT(F$5&amp;"["&amp;$C23&amp;"]")),FALSE)</f>
        <v>0.67456288776085727</v>
      </c>
      <c r="G23" s="9" cm="1">
        <f t="array" aca="1" ref="G23" ca="1">VLOOKUP($B$2,INDIRECT(G$5),COLUMN(INDIRECT(G$5&amp;"["&amp;$C23&amp;"]")),FALSE)</f>
        <v>0.59768518518518521</v>
      </c>
      <c r="H23" s="9" cm="1">
        <f t="array" aca="1" ref="H23" ca="1">VLOOKUP($B$2,INDIRECT(H$5),COLUMN(INDIRECT(H$5&amp;"["&amp;$C23&amp;"]")),FALSE)</f>
        <v>0.66875811337083513</v>
      </c>
      <c r="I23" s="9"/>
    </row>
    <row r="24" spans="1:9" s="6" customFormat="1" ht="19" customHeight="1" x14ac:dyDescent="0.35">
      <c r="A24" s="5"/>
      <c r="B24" s="7" t="s">
        <v>130</v>
      </c>
      <c r="C24" s="22" t="s">
        <v>115</v>
      </c>
      <c r="D24" s="9" cm="1">
        <f t="array" aca="1" ref="D24" ca="1">VLOOKUP($B$2,INDIRECT(D$5),COLUMN(INDIRECT(D$5&amp;"["&amp;$C24&amp;"]")),FALSE)</f>
        <v>0</v>
      </c>
      <c r="E24" s="9" cm="1">
        <f t="array" aca="1" ref="E24" ca="1">VLOOKUP($B$2,INDIRECT(E$5),COLUMN(INDIRECT(E$5&amp;"["&amp;$C24&amp;"]")),FALSE)</f>
        <v>0</v>
      </c>
      <c r="F24" s="9" cm="1">
        <f t="array" aca="1" ref="F24" ca="1">VLOOKUP($B$2,INDIRECT(F$5),COLUMN(INDIRECT(F$5&amp;"["&amp;$C24&amp;"]")),FALSE)</f>
        <v>0</v>
      </c>
      <c r="G24" s="9" cm="1">
        <f t="array" aca="1" ref="G24" ca="1">VLOOKUP($B$2,INDIRECT(G$5),COLUMN(INDIRECT(G$5&amp;"["&amp;$C24&amp;"]")),FALSE)</f>
        <v>4.3981481481481484E-3</v>
      </c>
      <c r="H24" s="9" cm="1">
        <f t="array" aca="1" ref="H24" ca="1">VLOOKUP($B$2,INDIRECT(H$5),COLUMN(INDIRECT(H$5&amp;"["&amp;$C24&amp;"]")),FALSE)</f>
        <v>7.1397663349199482E-3</v>
      </c>
      <c r="I24" s="9"/>
    </row>
    <row r="25" spans="1:9" s="6" customFormat="1" ht="40" customHeight="1" x14ac:dyDescent="0.35">
      <c r="A25" s="5"/>
      <c r="B25" s="14" t="s">
        <v>111</v>
      </c>
      <c r="C25" s="13"/>
      <c r="D25" s="13"/>
      <c r="E25" s="13"/>
      <c r="F25" s="13"/>
      <c r="G25" s="13"/>
      <c r="H25" s="13"/>
      <c r="I25" s="13"/>
    </row>
    <row r="26" spans="1:9" s="6" customFormat="1" ht="19" customHeight="1" x14ac:dyDescent="0.35">
      <c r="A26" s="5"/>
      <c r="B26" s="7" t="s">
        <v>112</v>
      </c>
      <c r="C26" s="22" t="s">
        <v>37</v>
      </c>
      <c r="D26" s="9" cm="1">
        <f t="array" aca="1" ref="D26" ca="1">VLOOKUP($B$2,INDIRECT(D$5),COLUMN(INDIRECT(D$5&amp;"["&amp;$C26&amp;"]")),FALSE)</f>
        <v>8.0808080808080815E-2</v>
      </c>
      <c r="E26" s="9" cm="1">
        <f t="array" aca="1" ref="E26" ca="1">VLOOKUP($B$2,INDIRECT(E$5),COLUMN(INDIRECT(E$5&amp;"["&amp;$C26&amp;"]")),FALSE)</f>
        <v>9.2269326683291769E-2</v>
      </c>
      <c r="F26" s="9" cm="1">
        <f t="array" aca="1" ref="F26" ca="1">VLOOKUP($B$2,INDIRECT(F$5),COLUMN(INDIRECT(F$5&amp;"["&amp;$C26&amp;"]")),FALSE)</f>
        <v>6.9796170475602229E-2</v>
      </c>
      <c r="G26" s="9" cm="1">
        <f t="array" aca="1" ref="G26" ca="1">VLOOKUP($B$2,INDIRECT(G$5),COLUMN(INDIRECT(G$5&amp;"["&amp;$C26&amp;"]")),FALSE)</f>
        <v>8.7807097361237485E-2</v>
      </c>
      <c r="H26" s="9" cm="1">
        <f t="array" aca="1" ref="H26" ca="1">VLOOKUP($B$2,INDIRECT(H$5),COLUMN(INDIRECT(H$5&amp;"["&amp;$C26&amp;"]")),FALSE)</f>
        <v>7.3831367409349064E-2</v>
      </c>
      <c r="I26" s="9"/>
    </row>
    <row r="27" spans="1:9" s="6" customFormat="1" ht="19" customHeight="1" x14ac:dyDescent="0.35">
      <c r="A27" s="5"/>
      <c r="B27" s="7" t="s">
        <v>113</v>
      </c>
      <c r="C27" s="22" t="s">
        <v>38</v>
      </c>
      <c r="D27" s="9" cm="1">
        <f t="array" aca="1" ref="D27" ca="1">VLOOKUP($B$2,INDIRECT(D$5),COLUMN(INDIRECT(D$5&amp;"["&amp;$C27&amp;"]")),FALSE)</f>
        <v>0.91919191919191923</v>
      </c>
      <c r="E27" s="9" cm="1">
        <f t="array" aca="1" ref="E27" ca="1">VLOOKUP($B$2,INDIRECT(E$5),COLUMN(INDIRECT(E$5&amp;"["&amp;$C27&amp;"]")),FALSE)</f>
        <v>0.9077306733167082</v>
      </c>
      <c r="F27" s="9" cm="1">
        <f t="array" aca="1" ref="F27" ca="1">VLOOKUP($B$2,INDIRECT(F$5),COLUMN(INDIRECT(F$5&amp;"["&amp;$C27&amp;"]")),FALSE)</f>
        <v>0.93020382952439773</v>
      </c>
      <c r="G27" s="9" cm="1">
        <f t="array" aca="1" ref="G27" ca="1">VLOOKUP($B$2,INDIRECT(G$5),COLUMN(INDIRECT(G$5&amp;"["&amp;$C27&amp;"]")),FALSE)</f>
        <v>0.91219290263876252</v>
      </c>
      <c r="H27" s="9" cm="1">
        <f t="array" aca="1" ref="H27" ca="1">VLOOKUP($B$2,INDIRECT(H$5),COLUMN(INDIRECT(H$5&amp;"["&amp;$C27&amp;"]")),FALSE)</f>
        <v>0.92616863259065096</v>
      </c>
      <c r="I27" s="9"/>
    </row>
    <row r="28" spans="1:9" s="6" customFormat="1" ht="39.65" customHeight="1" x14ac:dyDescent="0.35">
      <c r="A28" s="5"/>
      <c r="B28" s="14" t="s">
        <v>117</v>
      </c>
      <c r="C28" s="13"/>
      <c r="D28" s="13"/>
      <c r="E28" s="13"/>
      <c r="F28" s="13"/>
      <c r="G28" s="13"/>
      <c r="H28" s="13"/>
      <c r="I28" s="13"/>
    </row>
    <row r="29" spans="1:9" s="6" customFormat="1" ht="19" customHeight="1" x14ac:dyDescent="0.35">
      <c r="A29" s="5"/>
      <c r="B29" s="7" t="s">
        <v>118</v>
      </c>
      <c r="C29" s="22" t="s">
        <v>39</v>
      </c>
      <c r="D29" s="9" cm="1">
        <f t="array" aca="1" ref="D29" ca="1">VLOOKUP($B$2,INDIRECT(D$5),COLUMN(INDIRECT(D$5&amp;"["&amp;$C29&amp;"]")),FALSE)</f>
        <v>2.7100271002710027E-3</v>
      </c>
      <c r="E29" s="9" cm="1">
        <f t="array" aca="1" ref="E29" ca="1">VLOOKUP($B$2,INDIRECT(E$5),COLUMN(INDIRECT(E$5&amp;"["&amp;$C29&amp;"]")),FALSE)</f>
        <v>9.3533956893045948E-3</v>
      </c>
      <c r="F29" s="9" cm="1">
        <f t="array" aca="1" ref="F29" ca="1">VLOOKUP($B$2,INDIRECT(F$5),COLUMN(INDIRECT(F$5&amp;"["&amp;$C29&amp;"]")),FALSE)</f>
        <v>1.1061946902654867E-2</v>
      </c>
      <c r="G29" s="9" cm="1">
        <f t="array" aca="1" ref="G29" ca="1">VLOOKUP($B$2,INDIRECT(G$5),COLUMN(INDIRECT(G$5&amp;"["&amp;$C29&amp;"]")),FALSE)</f>
        <v>1.1977573904179408E-2</v>
      </c>
      <c r="H29" s="9" cm="1">
        <f t="array" aca="1" ref="H29" ca="1">VLOOKUP($B$2,INDIRECT(H$5),COLUMN(INDIRECT(H$5&amp;"["&amp;$C29&amp;"]")),FALSE)</f>
        <v>1.3050972666830829E-2</v>
      </c>
      <c r="I29" s="9"/>
    </row>
    <row r="30" spans="1:9" s="6" customFormat="1" ht="19" customHeight="1" x14ac:dyDescent="0.35">
      <c r="A30" s="5"/>
      <c r="B30" s="7" t="s">
        <v>119</v>
      </c>
      <c r="C30" s="22" t="s">
        <v>40</v>
      </c>
      <c r="D30" s="9" cm="1">
        <f t="array" aca="1" ref="D30" ca="1">VLOOKUP($B$2,INDIRECT(D$5),COLUMN(INDIRECT(D$5&amp;"["&amp;$C30&amp;"]")),FALSE)</f>
        <v>1.0840108401084011E-2</v>
      </c>
      <c r="E30" s="9" cm="1">
        <f t="array" aca="1" ref="E30" ca="1">VLOOKUP($B$2,INDIRECT(E$5),COLUMN(INDIRECT(E$5&amp;"["&amp;$C30&amp;"]")),FALSE)</f>
        <v>1.0980073200488003E-2</v>
      </c>
      <c r="F30" s="9" cm="1">
        <f t="array" aca="1" ref="F30" ca="1">VLOOKUP($B$2,INDIRECT(F$5),COLUMN(INDIRECT(F$5&amp;"["&amp;$C30&amp;"]")),FALSE)</f>
        <v>1.6750948166877371E-2</v>
      </c>
      <c r="G30" s="9" cm="1">
        <f t="array" aca="1" ref="G30" ca="1">VLOOKUP($B$2,INDIRECT(G$5),COLUMN(INDIRECT(G$5&amp;"["&amp;$C30&amp;"]")),FALSE)</f>
        <v>1.7074413863404688E-2</v>
      </c>
      <c r="H30" s="9" cm="1">
        <f t="array" aca="1" ref="H30" ca="1">VLOOKUP($B$2,INDIRECT(H$5),COLUMN(INDIRECT(H$5&amp;"["&amp;$C30&amp;"]")),FALSE)</f>
        <v>1.8960847081999507E-2</v>
      </c>
      <c r="I30" s="9"/>
    </row>
    <row r="31" spans="1:9" s="6" customFormat="1" ht="19" customHeight="1" x14ac:dyDescent="0.35">
      <c r="A31" s="5"/>
      <c r="B31" s="7" t="s">
        <v>120</v>
      </c>
      <c r="C31" s="22" t="s">
        <v>41</v>
      </c>
      <c r="D31" s="9" cm="1">
        <f t="array" aca="1" ref="D31" ca="1">VLOOKUP($B$2,INDIRECT(D$5),COLUMN(INDIRECT(D$5&amp;"["&amp;$C31&amp;"]")),FALSE)</f>
        <v>7.2267389340560069E-3</v>
      </c>
      <c r="E31" s="9" cm="1">
        <f t="array" aca="1" ref="E31" ca="1">VLOOKUP($B$2,INDIRECT(E$5),COLUMN(INDIRECT(E$5&amp;"["&amp;$C31&amp;"]")),FALSE)</f>
        <v>3.0093533956893046E-2</v>
      </c>
      <c r="F31" s="9" cm="1">
        <f t="array" aca="1" ref="F31" ca="1">VLOOKUP($B$2,INDIRECT(F$5),COLUMN(INDIRECT(F$5&amp;"["&amp;$C31&amp;"]")),FALSE)</f>
        <v>2.3388116308470291E-2</v>
      </c>
      <c r="G31" s="9" cm="1">
        <f t="array" aca="1" ref="G31" ca="1">VLOOKUP($B$2,INDIRECT(G$5),COLUMN(INDIRECT(G$5&amp;"["&amp;$C31&amp;"]")),FALSE)</f>
        <v>2.4974515800203875E-2</v>
      </c>
      <c r="H31" s="9" cm="1">
        <f t="array" aca="1" ref="H31" ca="1">VLOOKUP($B$2,INDIRECT(H$5),COLUMN(INDIRECT(H$5&amp;"["&amp;$C31&amp;"]")),FALSE)</f>
        <v>3.3489288352622507E-2</v>
      </c>
      <c r="I31" s="9"/>
    </row>
    <row r="32" spans="1:9" s="6" customFormat="1" ht="19" customHeight="1" x14ac:dyDescent="0.35">
      <c r="A32" s="5"/>
      <c r="B32" s="7" t="s">
        <v>121</v>
      </c>
      <c r="C32" s="22" t="s">
        <v>42</v>
      </c>
      <c r="D32" s="9" cm="1">
        <f t="array" aca="1" ref="D32" ca="1">VLOOKUP($B$2,INDIRECT(D$5),COLUMN(INDIRECT(D$5&amp;"["&amp;$C32&amp;"]")),FALSE)</f>
        <v>1.8066847335140017E-3</v>
      </c>
      <c r="E32" s="9" cm="1">
        <f t="array" aca="1" ref="E32" ca="1">VLOOKUP($B$2,INDIRECT(E$5),COLUMN(INDIRECT(E$5&amp;"["&amp;$C32&amp;"]")),FALSE)</f>
        <v>8.1333875559170394E-4</v>
      </c>
      <c r="F32" s="9" cm="1">
        <f t="array" aca="1" ref="F32" ca="1">VLOOKUP($B$2,INDIRECT(F$5),COLUMN(INDIRECT(F$5&amp;"["&amp;$C32&amp;"]")),FALSE)</f>
        <v>1.2642225031605564E-3</v>
      </c>
      <c r="G32" s="9" cm="1">
        <f t="array" aca="1" ref="G32" ca="1">VLOOKUP($B$2,INDIRECT(G$5),COLUMN(INDIRECT(G$5&amp;"["&amp;$C32&amp;"]")),FALSE)</f>
        <v>1.7838939857288481E-3</v>
      </c>
      <c r="H32" s="9" cm="1">
        <f t="array" aca="1" ref="H32" ca="1">VLOOKUP($B$2,INDIRECT(H$5),COLUMN(INDIRECT(H$5&amp;"["&amp;$C32&amp;"]")),FALSE)</f>
        <v>2.216202905688254E-3</v>
      </c>
      <c r="I32" s="9"/>
    </row>
    <row r="33" spans="1:9" s="6" customFormat="1" ht="19" customHeight="1" x14ac:dyDescent="0.35">
      <c r="A33" s="5"/>
      <c r="B33" s="7" t="s">
        <v>122</v>
      </c>
      <c r="C33" s="22" t="s">
        <v>43</v>
      </c>
      <c r="D33" s="9" cm="1">
        <f t="array" aca="1" ref="D33" ca="1">VLOOKUP($B$2,INDIRECT(D$5),COLUMN(INDIRECT(D$5&amp;"["&amp;$C33&amp;"]")),FALSE)</f>
        <v>0.97380307136404698</v>
      </c>
      <c r="E33" s="9" cm="1">
        <f t="array" aca="1" ref="E33" ca="1">VLOOKUP($B$2,INDIRECT(E$5),COLUMN(INDIRECT(E$5&amp;"["&amp;$C33&amp;"]")),FALSE)</f>
        <v>0.93615290768605119</v>
      </c>
      <c r="F33" s="9" cm="1">
        <f t="array" aca="1" ref="F33" ca="1">VLOOKUP($B$2,INDIRECT(F$5),COLUMN(INDIRECT(F$5&amp;"["&amp;$C33&amp;"]")),FALSE)</f>
        <v>0.93836915297092294</v>
      </c>
      <c r="G33" s="9" cm="1">
        <f t="array" aca="1" ref="G33" ca="1">VLOOKUP($B$2,INDIRECT(G$5),COLUMN(INDIRECT(G$5&amp;"["&amp;$C33&amp;"]")),FALSE)</f>
        <v>0.91896024464831805</v>
      </c>
      <c r="H33" s="9" cm="1">
        <f t="array" aca="1" ref="H33" ca="1">VLOOKUP($B$2,INDIRECT(H$5),COLUMN(INDIRECT(H$5&amp;"["&amp;$C33&amp;"]")),FALSE)</f>
        <v>0.90396454075350896</v>
      </c>
      <c r="I33" s="9"/>
    </row>
    <row r="34" spans="1:9" s="6" customFormat="1" ht="19" customHeight="1" x14ac:dyDescent="0.35">
      <c r="A34" s="5"/>
      <c r="B34" s="7" t="s">
        <v>123</v>
      </c>
      <c r="C34" s="22" t="s">
        <v>44</v>
      </c>
      <c r="D34" s="9" cm="1">
        <f t="array" aca="1" ref="D34" ca="1">VLOOKUP($B$2,INDIRECT(D$5),COLUMN(INDIRECT(D$5&amp;"["&amp;$C34&amp;"]")),FALSE)</f>
        <v>3.6133694670280035E-3</v>
      </c>
      <c r="E34" s="9" cm="1">
        <f t="array" aca="1" ref="E34" ca="1">VLOOKUP($B$2,INDIRECT(E$5),COLUMN(INDIRECT(E$5&amp;"["&amp;$C34&amp;"]")),FALSE)</f>
        <v>1.2606750711671411E-2</v>
      </c>
      <c r="F34" s="9" cm="1">
        <f t="array" aca="1" ref="F34" ca="1">VLOOKUP($B$2,INDIRECT(F$5),COLUMN(INDIRECT(F$5&amp;"["&amp;$C34&amp;"]")),FALSE)</f>
        <v>9.165613147914033E-3</v>
      </c>
      <c r="G34" s="9" cm="1">
        <f t="array" aca="1" ref="G34" ca="1">VLOOKUP($B$2,INDIRECT(G$5),COLUMN(INDIRECT(G$5&amp;"["&amp;$C34&amp;"]")),FALSE)</f>
        <v>2.5229357798165139E-2</v>
      </c>
      <c r="H34" s="9" cm="1">
        <f t="array" aca="1" ref="H34" ca="1">VLOOKUP($B$2,INDIRECT(H$5),COLUMN(INDIRECT(H$5&amp;"["&amp;$C34&amp;"]")),FALSE)</f>
        <v>2.8318148239349913E-2</v>
      </c>
      <c r="I34" s="9"/>
    </row>
  </sheetData>
  <sheetProtection algorithmName="SHA-512" hashValue="vJsuj+4o70vQ1ALVeu+1a4ZLj5NmW0l6UaSkWlRpAY23JnVuMmY2Qgi9qLyZWGh/OEPiYYN1CrXVeFIvUMxPVw==" saltValue="i19CMLvXJ+VOQ277Zq/Hmg==" spinCount="100000" sheet="1" objects="1" scenarios="1"/>
  <mergeCells count="3">
    <mergeCell ref="B7:H7"/>
    <mergeCell ref="B2:I2"/>
    <mergeCell ref="B3:I3"/>
  </mergeCells>
  <pageMargins left="0.7" right="0.7" top="0.75" bottom="0.75" header="0.3" footer="0.3"/>
  <pageSetup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A10F4E-CFD4-4A71-AC3E-5A2BE887BC94}">
          <x14:formula1>
            <xm:f>'Work Teams'!$A$2:$A$51</xm:f>
          </x14:formula1>
          <xm:sqref>B2</xm:sqref>
        </x14:dataValidation>
      </x14:dataValidation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xr2:uid="{879DB354-D9BC-4A44-9841-5CDA7ED2516E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Trends'!D13:H13</xm:f>
              <xm:sqref>I13</xm:sqref>
            </x14:sparkline>
            <x14:sparkline>
              <xm:f>'5-Year Trends'!D14:H14</xm:f>
              <xm:sqref>I14</xm:sqref>
            </x14:sparkline>
            <x14:sparkline>
              <xm:f>'5-Year Trends'!D15:H15</xm:f>
              <xm:sqref>I15</xm:sqref>
            </x14:sparkline>
            <x14:sparkline>
              <xm:f>'5-Year Trends'!D16:H16</xm:f>
              <xm:sqref>I16</xm:sqref>
            </x14:sparkline>
          </x14:sparklines>
        </x14:sparklineGroup>
        <x14:sparklineGroup displayEmptyCellsAs="gap" high="1" xr2:uid="{F762D3CC-7FA1-4146-A3B2-C2A2BCD950B5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Trends'!D8:H8</xm:f>
              <xm:sqref>I8</xm:sqref>
            </x14:sparkline>
            <x14:sparkline>
              <xm:f>'5-Year Trends'!D9:H9</xm:f>
              <xm:sqref>I9</xm:sqref>
            </x14:sparkline>
            <x14:sparkline>
              <xm:f>'5-Year Trends'!D10:H10</xm:f>
              <xm:sqref>I10</xm:sqref>
            </x14:sparkline>
            <x14:sparkline>
              <xm:f>'5-Year Trends'!D11:H11</xm:f>
              <xm:sqref>I11</xm:sqref>
            </x14:sparkline>
          </x14:sparklines>
        </x14:sparklineGroup>
        <x14:sparklineGroup displayEmptyCellsAs="gap" high="1" xr2:uid="{4FFE64A5-3C1F-4C61-867E-1F8542D5ADC2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Trends'!D6:H6</xm:f>
              <xm:sqref>I6</xm:sqref>
            </x14:sparkline>
          </x14:sparklines>
        </x14:sparklineGroup>
        <x14:sparklineGroup displayEmptyCellsAs="gap" high="1" xr2:uid="{F95EED0F-E2E6-4C5E-9F2D-E40518AF814A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Trends'!D20:H20</xm:f>
              <xm:sqref>I20</xm:sqref>
            </x14:sparkline>
          </x14:sparklines>
        </x14:sparklineGroup>
        <x14:sparklineGroup displayEmptyCellsAs="gap" high="1" xr2:uid="{BB64F4C7-555D-4558-9EBD-32BDE922B6A6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Trends'!D22:H22</xm:f>
              <xm:sqref>I22</xm:sqref>
            </x14:sparkline>
            <x14:sparkline>
              <xm:f>'5-Year Trends'!D24:H24</xm:f>
              <xm:sqref>I24</xm:sqref>
            </x14:sparkline>
          </x14:sparklines>
        </x14:sparklineGroup>
        <x14:sparklineGroup displayEmptyCellsAs="gap" high="1" xr2:uid="{9B765157-6E2E-486F-ABCE-49A9A8420E70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Trends'!D26:H26</xm:f>
              <xm:sqref>I26</xm:sqref>
            </x14:sparkline>
            <x14:sparkline>
              <xm:f>'5-Year Trends'!D27:H27</xm:f>
              <xm:sqref>I27</xm:sqref>
            </x14:sparkline>
          </x14:sparklines>
        </x14:sparklineGroup>
        <x14:sparklineGroup displayEmptyCellsAs="gap" high="1" xr2:uid="{4582DAE5-26EC-4ADD-9B71-ADBC983E85E6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Trends'!D29:H29</xm:f>
              <xm:sqref>I29</xm:sqref>
            </x14:sparkline>
            <x14:sparkline>
              <xm:f>'5-Year Trends'!D30:H30</xm:f>
              <xm:sqref>I30</xm:sqref>
            </x14:sparkline>
            <x14:sparkline>
              <xm:f>'5-Year Trends'!D31:H31</xm:f>
              <xm:sqref>I31</xm:sqref>
            </x14:sparkline>
            <x14:sparkline>
              <xm:f>'5-Year Trends'!D32:H32</xm:f>
              <xm:sqref>I32</xm:sqref>
            </x14:sparkline>
            <x14:sparkline>
              <xm:f>'5-Year Trends'!D33:H33</xm:f>
              <xm:sqref>I33</xm:sqref>
            </x14:sparkline>
            <x14:sparkline>
              <xm:f>'5-Year Trends'!D34:H34</xm:f>
              <xm:sqref>I34</xm:sqref>
            </x14:sparkline>
          </x14:sparklines>
        </x14:sparklineGroup>
        <x14:sparklineGroup displayEmptyCellsAs="gap" high="1" xr2:uid="{5CEFCCBE-3BF9-40EB-B53A-B912ADE0ED71}">
          <x14:colorSeries theme="2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1"/>
          <x14:colorLow theme="5"/>
          <x14:sparklines>
            <x14:sparkline>
              <xm:f>'5-Year Trends'!D23:H23</xm:f>
              <xm:sqref>I23</xm:sqref>
            </x14:sparkline>
          </x14:sparklines>
        </x14:sparklineGroup>
      </x14:sparklineGroup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6FEB6-2486-4E8C-B0EF-298171A5784A}">
  <sheetPr codeName="Sheet10"/>
  <dimension ref="A1:AR52"/>
  <sheetViews>
    <sheetView topLeftCell="I1" zoomScale="70" zoomScaleNormal="70" workbookViewId="0">
      <selection activeCell="AH2" sqref="AH2"/>
    </sheetView>
  </sheetViews>
  <sheetFormatPr defaultRowHeight="14.5" x14ac:dyDescent="0.35"/>
  <cols>
    <col min="1" max="1" width="45.81640625" bestFit="1" customWidth="1"/>
    <col min="23" max="23" width="10.36328125" style="28" bestFit="1" customWidth="1"/>
  </cols>
  <sheetData>
    <row r="1" spans="1:44" ht="101.5" x14ac:dyDescent="0.35">
      <c r="A1" s="2" t="s">
        <v>4</v>
      </c>
      <c r="B1" s="2" t="s">
        <v>0</v>
      </c>
      <c r="C1" s="2" t="s">
        <v>5</v>
      </c>
      <c r="D1" s="2" t="s">
        <v>6</v>
      </c>
      <c r="E1" s="2" t="s">
        <v>114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23</v>
      </c>
      <c r="W1" s="26" t="s">
        <v>24</v>
      </c>
      <c r="X1" s="2" t="s">
        <v>25</v>
      </c>
      <c r="Y1" s="2" t="s">
        <v>26</v>
      </c>
      <c r="Z1" s="2" t="s">
        <v>27</v>
      </c>
      <c r="AA1" s="2" t="s">
        <v>28</v>
      </c>
      <c r="AB1" s="3" t="s">
        <v>29</v>
      </c>
      <c r="AC1" s="3" t="s">
        <v>30</v>
      </c>
      <c r="AD1" s="3" t="s">
        <v>31</v>
      </c>
      <c r="AE1" s="3" t="s">
        <v>32</v>
      </c>
      <c r="AF1" s="3" t="s">
        <v>33</v>
      </c>
      <c r="AG1" s="3" t="s">
        <v>34</v>
      </c>
      <c r="AH1" s="3" t="s">
        <v>115</v>
      </c>
      <c r="AI1" s="3" t="s">
        <v>35</v>
      </c>
      <c r="AJ1" s="3" t="s">
        <v>36</v>
      </c>
      <c r="AK1" s="3" t="s">
        <v>37</v>
      </c>
      <c r="AL1" s="3" t="s">
        <v>38</v>
      </c>
      <c r="AM1" s="3" t="s">
        <v>39</v>
      </c>
      <c r="AN1" s="3" t="s">
        <v>40</v>
      </c>
      <c r="AO1" s="3" t="s">
        <v>41</v>
      </c>
      <c r="AP1" s="3" t="s">
        <v>42</v>
      </c>
      <c r="AQ1" s="3" t="s">
        <v>43</v>
      </c>
      <c r="AR1" s="3" t="s">
        <v>44</v>
      </c>
    </row>
    <row r="2" spans="1:44" x14ac:dyDescent="0.35">
      <c r="A2" t="s">
        <v>85</v>
      </c>
      <c r="B2">
        <v>6942</v>
      </c>
      <c r="C2">
        <v>2223</v>
      </c>
      <c r="D2">
        <v>1137</v>
      </c>
      <c r="E2">
        <v>9</v>
      </c>
      <c r="F2">
        <v>674</v>
      </c>
      <c r="G2">
        <v>2899</v>
      </c>
      <c r="H2">
        <v>504</v>
      </c>
      <c r="I2">
        <v>2863</v>
      </c>
      <c r="J2">
        <v>338</v>
      </c>
      <c r="K2">
        <v>3237</v>
      </c>
      <c r="L2">
        <v>179</v>
      </c>
      <c r="M2">
        <v>1671</v>
      </c>
      <c r="N2">
        <v>1250</v>
      </c>
      <c r="O2">
        <v>3842</v>
      </c>
      <c r="P2">
        <v>22</v>
      </c>
      <c r="Q2">
        <v>28</v>
      </c>
      <c r="R2">
        <v>71</v>
      </c>
      <c r="S2">
        <v>7</v>
      </c>
      <c r="T2">
        <v>2167</v>
      </c>
      <c r="U2">
        <v>26</v>
      </c>
      <c r="V2">
        <v>1000</v>
      </c>
      <c r="W2" s="27">
        <v>3671</v>
      </c>
      <c r="X2" s="1">
        <v>0.41760299625468167</v>
      </c>
      <c r="Y2" s="1">
        <v>0.46629213483146065</v>
      </c>
      <c r="Z2" s="1">
        <v>0.55344281186977817</v>
      </c>
      <c r="AA2" s="1">
        <v>0.52881014116969172</v>
      </c>
      <c r="AB2" s="1">
        <v>9.7090175741861129E-2</v>
      </c>
      <c r="AC2" s="1">
        <v>4.8689138576779027E-2</v>
      </c>
      <c r="AD2" s="1">
        <v>0.18006338231057331</v>
      </c>
      <c r="AE2" s="1">
        <v>0.14405070584845867</v>
      </c>
      <c r="AF2" s="1">
        <v>0.65983971504897598</v>
      </c>
      <c r="AG2" s="1">
        <v>0.33748886910062331</v>
      </c>
      <c r="AH2" s="1">
        <v>2.6714158504007124E-3</v>
      </c>
      <c r="AI2" s="1">
        <v>0.1496881496881497</v>
      </c>
      <c r="AJ2" s="1">
        <v>0.8503118503118503</v>
      </c>
      <c r="AK2" s="1">
        <v>9.6756756756756754E-2</v>
      </c>
      <c r="AL2" s="1">
        <v>0.90324324324324323</v>
      </c>
      <c r="AM2" s="1">
        <v>9.4786729857819912E-3</v>
      </c>
      <c r="AN2" s="1">
        <v>1.2063765618267988E-2</v>
      </c>
      <c r="AO2" s="1">
        <v>3.0590262817750971E-2</v>
      </c>
      <c r="AP2" s="1">
        <v>3.0159414045669969E-3</v>
      </c>
      <c r="AQ2" s="25">
        <v>0.93364928909952605</v>
      </c>
      <c r="AR2" s="25">
        <v>1.1202068074105989E-2</v>
      </c>
    </row>
    <row r="3" spans="1:44" x14ac:dyDescent="0.35">
      <c r="A3" t="s">
        <v>45</v>
      </c>
      <c r="B3">
        <v>13632</v>
      </c>
      <c r="C3">
        <v>2843</v>
      </c>
      <c r="D3">
        <v>3017</v>
      </c>
      <c r="E3">
        <v>32</v>
      </c>
      <c r="F3">
        <v>1484</v>
      </c>
      <c r="G3">
        <v>6256</v>
      </c>
      <c r="H3">
        <v>2111</v>
      </c>
      <c r="I3">
        <v>6775</v>
      </c>
      <c r="J3">
        <v>374</v>
      </c>
      <c r="K3">
        <v>4372</v>
      </c>
      <c r="L3">
        <v>480</v>
      </c>
      <c r="M3">
        <v>4166</v>
      </c>
      <c r="N3">
        <v>2010</v>
      </c>
      <c r="O3">
        <v>6976</v>
      </c>
      <c r="P3">
        <v>101</v>
      </c>
      <c r="Q3">
        <v>134</v>
      </c>
      <c r="R3">
        <v>141</v>
      </c>
      <c r="S3">
        <v>19</v>
      </c>
      <c r="T3">
        <v>4637</v>
      </c>
      <c r="U3">
        <v>150</v>
      </c>
      <c r="V3">
        <v>1825</v>
      </c>
      <c r="W3" s="27">
        <v>6831</v>
      </c>
      <c r="X3" s="1">
        <v>0.45892018779342725</v>
      </c>
      <c r="Y3" s="1">
        <v>0.32071596244131456</v>
      </c>
      <c r="Z3" s="1">
        <v>0.51173708920187788</v>
      </c>
      <c r="AA3" s="1">
        <v>0.50110035211267601</v>
      </c>
      <c r="AB3" s="1">
        <v>0.10886150234741784</v>
      </c>
      <c r="AC3" s="1">
        <v>2.7435446009389672E-2</v>
      </c>
      <c r="AD3" s="1">
        <v>0.14744718309859156</v>
      </c>
      <c r="AE3" s="1">
        <v>0.13387617370892019</v>
      </c>
      <c r="AF3" s="1">
        <v>0.48251866938221316</v>
      </c>
      <c r="AG3" s="1">
        <v>0.51205023761031909</v>
      </c>
      <c r="AH3" s="1">
        <v>5.4310930074677527E-3</v>
      </c>
      <c r="AI3" s="1">
        <v>0.23756470853027234</v>
      </c>
      <c r="AJ3" s="1">
        <v>0.76243529146972766</v>
      </c>
      <c r="AK3" s="1">
        <v>0.10331467929401636</v>
      </c>
      <c r="AL3" s="1">
        <v>0.89668532070598361</v>
      </c>
      <c r="AM3" s="1">
        <v>1.9490544191431879E-2</v>
      </c>
      <c r="AN3" s="1">
        <v>2.5858741798533386E-2</v>
      </c>
      <c r="AO3" s="1">
        <v>2.7209571593979159E-2</v>
      </c>
      <c r="AP3" s="1">
        <v>3.6665380162099574E-3</v>
      </c>
      <c r="AQ3" s="25">
        <v>0.89482825164029334</v>
      </c>
      <c r="AR3" s="25">
        <v>2.8946352759552298E-2</v>
      </c>
    </row>
    <row r="4" spans="1:44" x14ac:dyDescent="0.35">
      <c r="A4" t="s">
        <v>46</v>
      </c>
      <c r="B4">
        <v>12867</v>
      </c>
      <c r="C4">
        <v>1833</v>
      </c>
      <c r="D4">
        <v>5425</v>
      </c>
      <c r="E4">
        <v>22</v>
      </c>
      <c r="F4">
        <v>478</v>
      </c>
      <c r="G4">
        <v>5109</v>
      </c>
      <c r="H4">
        <v>217</v>
      </c>
      <c r="I4">
        <v>6904</v>
      </c>
      <c r="J4">
        <v>29</v>
      </c>
      <c r="K4">
        <v>5717</v>
      </c>
      <c r="L4">
        <v>122</v>
      </c>
      <c r="M4">
        <v>5341</v>
      </c>
      <c r="N4">
        <v>1728</v>
      </c>
      <c r="O4">
        <v>5676</v>
      </c>
      <c r="P4">
        <v>56</v>
      </c>
      <c r="Q4">
        <v>109</v>
      </c>
      <c r="R4">
        <v>391</v>
      </c>
      <c r="S4">
        <v>5</v>
      </c>
      <c r="T4">
        <v>6055</v>
      </c>
      <c r="U4">
        <v>69</v>
      </c>
      <c r="V4">
        <v>1058</v>
      </c>
      <c r="W4" s="27">
        <v>5233</v>
      </c>
      <c r="X4" s="1">
        <v>0.39706225227325714</v>
      </c>
      <c r="Y4" s="1">
        <v>0.44431491412139584</v>
      </c>
      <c r="Z4" s="1">
        <v>0.4411284681743996</v>
      </c>
      <c r="AA4" s="1">
        <v>0.40669930830807494</v>
      </c>
      <c r="AB4" s="1">
        <v>3.7149296650345845E-2</v>
      </c>
      <c r="AC4" s="1">
        <v>2.2538276210460869E-3</v>
      </c>
      <c r="AD4" s="1">
        <v>0.13429703893681511</v>
      </c>
      <c r="AE4" s="1">
        <v>8.2225849071267579E-2</v>
      </c>
      <c r="AF4" s="1">
        <v>0.25178571428571428</v>
      </c>
      <c r="AG4" s="1">
        <v>0.74519230769230771</v>
      </c>
      <c r="AH4" s="1">
        <v>3.0219780219780221E-3</v>
      </c>
      <c r="AI4" s="1">
        <v>3.0473248139306276E-2</v>
      </c>
      <c r="AJ4" s="1">
        <v>0.9695267518606937</v>
      </c>
      <c r="AK4" s="1">
        <v>2.233205198608823E-2</v>
      </c>
      <c r="AL4" s="1">
        <v>0.97766794801391177</v>
      </c>
      <c r="AM4" s="1">
        <v>8.3769633507853412E-3</v>
      </c>
      <c r="AN4" s="1">
        <v>1.630516080777861E-2</v>
      </c>
      <c r="AO4" s="1">
        <v>5.8489154824233357E-2</v>
      </c>
      <c r="AP4" s="1">
        <v>7.4794315632011965E-4</v>
      </c>
      <c r="AQ4" s="25">
        <v>0.90575916230366493</v>
      </c>
      <c r="AR4" s="25">
        <v>1.0321615557217651E-2</v>
      </c>
    </row>
    <row r="5" spans="1:44" x14ac:dyDescent="0.35">
      <c r="A5" t="s">
        <v>47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 s="27">
        <v>0</v>
      </c>
      <c r="X5" s="1" t="s">
        <v>84</v>
      </c>
      <c r="Y5" s="1" t="s">
        <v>84</v>
      </c>
      <c r="Z5" s="1" t="s">
        <v>84</v>
      </c>
      <c r="AA5" s="1" t="s">
        <v>84</v>
      </c>
      <c r="AB5" s="1" t="s">
        <v>84</v>
      </c>
      <c r="AC5" s="1" t="s">
        <v>84</v>
      </c>
      <c r="AD5" s="1" t="s">
        <v>84</v>
      </c>
      <c r="AE5" s="1" t="s">
        <v>84</v>
      </c>
      <c r="AF5" s="1" t="s">
        <v>84</v>
      </c>
      <c r="AG5" s="1" t="s">
        <v>84</v>
      </c>
      <c r="AH5" s="1" t="s">
        <v>84</v>
      </c>
      <c r="AI5" s="1" t="s">
        <v>84</v>
      </c>
      <c r="AJ5" s="1" t="s">
        <v>84</v>
      </c>
      <c r="AK5" s="1" t="s">
        <v>84</v>
      </c>
      <c r="AL5" s="1" t="s">
        <v>84</v>
      </c>
      <c r="AM5" s="1" t="s">
        <v>84</v>
      </c>
      <c r="AN5" s="1" t="s">
        <v>84</v>
      </c>
      <c r="AO5" s="1" t="s">
        <v>84</v>
      </c>
      <c r="AP5" s="1" t="s">
        <v>84</v>
      </c>
      <c r="AQ5" s="25" t="s">
        <v>84</v>
      </c>
      <c r="AR5" s="25" t="s">
        <v>84</v>
      </c>
    </row>
    <row r="6" spans="1:44" x14ac:dyDescent="0.35">
      <c r="A6" t="s">
        <v>86</v>
      </c>
      <c r="B6">
        <v>6142</v>
      </c>
      <c r="C6">
        <v>2315</v>
      </c>
      <c r="D6">
        <v>1340</v>
      </c>
      <c r="E6">
        <v>23</v>
      </c>
      <c r="F6">
        <v>824</v>
      </c>
      <c r="G6">
        <v>1640</v>
      </c>
      <c r="H6">
        <v>0</v>
      </c>
      <c r="I6">
        <v>4843</v>
      </c>
      <c r="J6">
        <v>32</v>
      </c>
      <c r="K6">
        <v>1267</v>
      </c>
      <c r="L6">
        <v>383</v>
      </c>
      <c r="M6">
        <v>1446</v>
      </c>
      <c r="N6">
        <v>2657</v>
      </c>
      <c r="O6">
        <v>1656</v>
      </c>
      <c r="P6">
        <v>33</v>
      </c>
      <c r="Q6">
        <v>69</v>
      </c>
      <c r="R6">
        <v>102</v>
      </c>
      <c r="S6">
        <v>6</v>
      </c>
      <c r="T6">
        <v>2717</v>
      </c>
      <c r="U6">
        <v>31</v>
      </c>
      <c r="V6">
        <v>1329</v>
      </c>
      <c r="W6" s="27">
        <v>1905</v>
      </c>
      <c r="X6" s="1">
        <v>0.26701400195376102</v>
      </c>
      <c r="Y6" s="1">
        <v>0.20628459785086292</v>
      </c>
      <c r="Z6" s="1">
        <v>0.26961901660696841</v>
      </c>
      <c r="AA6" s="1">
        <v>0.31015955714750898</v>
      </c>
      <c r="AB6" s="1">
        <v>0.13415825464018236</v>
      </c>
      <c r="AC6" s="1">
        <v>5.2100293064148489E-3</v>
      </c>
      <c r="AD6" s="1">
        <v>0.43259524584825787</v>
      </c>
      <c r="AE6" s="1">
        <v>0.21637902963204167</v>
      </c>
      <c r="AF6" s="1">
        <v>0.62941816204458945</v>
      </c>
      <c r="AG6" s="1">
        <v>0.36432843936922238</v>
      </c>
      <c r="AH6" s="1">
        <v>6.2533985861881461E-3</v>
      </c>
      <c r="AI6" s="1">
        <v>0</v>
      </c>
      <c r="AJ6" s="1">
        <v>1</v>
      </c>
      <c r="AK6" s="1">
        <v>0.20940404592673592</v>
      </c>
      <c r="AL6" s="1">
        <v>0.79059595407326411</v>
      </c>
      <c r="AM6" s="1">
        <v>1.1156186612576065E-2</v>
      </c>
      <c r="AN6" s="1">
        <v>2.332657200811359E-2</v>
      </c>
      <c r="AO6" s="1">
        <v>3.4482758620689655E-2</v>
      </c>
      <c r="AP6" s="1">
        <v>2.0283975659229209E-3</v>
      </c>
      <c r="AQ6" s="25">
        <v>0.91852603110209596</v>
      </c>
      <c r="AR6" s="25">
        <v>1.0480054090601758E-2</v>
      </c>
    </row>
    <row r="7" spans="1:44" x14ac:dyDescent="0.35">
      <c r="A7" t="s">
        <v>48</v>
      </c>
      <c r="B7">
        <v>16911</v>
      </c>
      <c r="C7">
        <v>5540</v>
      </c>
      <c r="D7">
        <v>1796</v>
      </c>
      <c r="E7">
        <v>33</v>
      </c>
      <c r="F7">
        <v>1059</v>
      </c>
      <c r="G7">
        <v>8483</v>
      </c>
      <c r="H7">
        <v>914</v>
      </c>
      <c r="I7">
        <v>12283</v>
      </c>
      <c r="J7">
        <v>4</v>
      </c>
      <c r="K7">
        <v>3710</v>
      </c>
      <c r="L7">
        <v>175</v>
      </c>
      <c r="M7">
        <v>2628</v>
      </c>
      <c r="N7">
        <v>3898</v>
      </c>
      <c r="O7">
        <v>10210</v>
      </c>
      <c r="P7">
        <v>51</v>
      </c>
      <c r="Q7">
        <v>92</v>
      </c>
      <c r="R7">
        <v>427</v>
      </c>
      <c r="S7">
        <v>12</v>
      </c>
      <c r="T7">
        <v>6204</v>
      </c>
      <c r="U7">
        <v>287</v>
      </c>
      <c r="V7">
        <v>1835</v>
      </c>
      <c r="W7" s="27">
        <v>8077</v>
      </c>
      <c r="X7" s="1">
        <v>0.50162616048725683</v>
      </c>
      <c r="Y7" s="1">
        <v>0.21938383300810124</v>
      </c>
      <c r="Z7" s="1">
        <v>0.60374903908698485</v>
      </c>
      <c r="AA7" s="1">
        <v>0.47761811838448348</v>
      </c>
      <c r="AB7" s="1">
        <v>6.2621962036544257E-2</v>
      </c>
      <c r="AC7" s="1">
        <v>2.365324345100822E-4</v>
      </c>
      <c r="AD7" s="1">
        <v>0.23050085743007509</v>
      </c>
      <c r="AE7" s="1">
        <v>0.1085092543315002</v>
      </c>
      <c r="AF7" s="1">
        <v>0.75179807300854928</v>
      </c>
      <c r="AG7" s="1">
        <v>0.24372370742298818</v>
      </c>
      <c r="AH7" s="1">
        <v>4.4782195684624779E-3</v>
      </c>
      <c r="AI7" s="1">
        <v>6.9258164734409336E-2</v>
      </c>
      <c r="AJ7" s="1">
        <v>0.93074183526559062</v>
      </c>
      <c r="AK7" s="1">
        <v>6.2433107384944703E-2</v>
      </c>
      <c r="AL7" s="1">
        <v>0.93756689261505533</v>
      </c>
      <c r="AM7" s="1">
        <v>7.2105188745935243E-3</v>
      </c>
      <c r="AN7" s="1">
        <v>1.3007210518874594E-2</v>
      </c>
      <c r="AO7" s="1">
        <v>6.0370422734341865E-2</v>
      </c>
      <c r="AP7" s="1">
        <v>1.696592676374947E-3</v>
      </c>
      <c r="AQ7" s="25">
        <v>0.87713841368584755</v>
      </c>
      <c r="AR7" s="25">
        <v>4.057684150996748E-2</v>
      </c>
    </row>
    <row r="8" spans="1:44" x14ac:dyDescent="0.35">
      <c r="A8" t="s">
        <v>49</v>
      </c>
      <c r="B8">
        <v>12238</v>
      </c>
      <c r="C8">
        <v>4838</v>
      </c>
      <c r="D8">
        <v>2669</v>
      </c>
      <c r="E8">
        <v>25</v>
      </c>
      <c r="F8">
        <v>944</v>
      </c>
      <c r="G8">
        <v>3762</v>
      </c>
      <c r="H8">
        <v>2068</v>
      </c>
      <c r="I8">
        <v>6146</v>
      </c>
      <c r="J8">
        <v>0</v>
      </c>
      <c r="K8">
        <v>4024</v>
      </c>
      <c r="L8">
        <v>333</v>
      </c>
      <c r="M8">
        <v>4549</v>
      </c>
      <c r="N8">
        <v>3541</v>
      </c>
      <c r="O8">
        <v>3815</v>
      </c>
      <c r="P8">
        <v>136</v>
      </c>
      <c r="Q8">
        <v>82</v>
      </c>
      <c r="R8">
        <v>98</v>
      </c>
      <c r="S8">
        <v>7</v>
      </c>
      <c r="T8">
        <v>6103</v>
      </c>
      <c r="U8">
        <v>206</v>
      </c>
      <c r="V8">
        <v>1856</v>
      </c>
      <c r="W8" s="27">
        <v>3796</v>
      </c>
      <c r="X8" s="1">
        <v>0.30740317045268833</v>
      </c>
      <c r="Y8" s="1">
        <v>0.32881189736885114</v>
      </c>
      <c r="Z8" s="1">
        <v>0.31173394345481287</v>
      </c>
      <c r="AA8" s="1">
        <v>0.31018140218990031</v>
      </c>
      <c r="AB8" s="1">
        <v>7.7136787056708608E-2</v>
      </c>
      <c r="AC8" s="1">
        <v>0</v>
      </c>
      <c r="AD8" s="1">
        <v>0.28934466416081062</v>
      </c>
      <c r="AE8" s="1">
        <v>0.15165876777251186</v>
      </c>
      <c r="AF8" s="1">
        <v>0.64232607541157727</v>
      </c>
      <c r="AG8" s="1">
        <v>0.35435475305363784</v>
      </c>
      <c r="AH8" s="1">
        <v>3.3191715347849178E-3</v>
      </c>
      <c r="AI8" s="1">
        <v>0.25176527879230581</v>
      </c>
      <c r="AJ8" s="1">
        <v>0.74823472120769419</v>
      </c>
      <c r="AK8" s="1">
        <v>6.8209750102417047E-2</v>
      </c>
      <c r="AL8" s="1">
        <v>0.93179024989758297</v>
      </c>
      <c r="AM8" s="1">
        <v>2.0506634499396863E-2</v>
      </c>
      <c r="AN8" s="1">
        <v>1.2364294330518697E-2</v>
      </c>
      <c r="AO8" s="1">
        <v>1.4776839565741858E-2</v>
      </c>
      <c r="AP8" s="1">
        <v>1.0554885404101327E-3</v>
      </c>
      <c r="AQ8" s="25">
        <v>0.92023522316043427</v>
      </c>
      <c r="AR8" s="25">
        <v>3.1061519903498192E-2</v>
      </c>
    </row>
    <row r="9" spans="1:44" x14ac:dyDescent="0.35">
      <c r="A9" t="s">
        <v>50</v>
      </c>
      <c r="B9">
        <v>8936</v>
      </c>
      <c r="C9">
        <v>3427</v>
      </c>
      <c r="D9">
        <v>1607</v>
      </c>
      <c r="E9">
        <v>24</v>
      </c>
      <c r="F9">
        <v>1067</v>
      </c>
      <c r="G9">
        <v>2811</v>
      </c>
      <c r="H9">
        <v>48</v>
      </c>
      <c r="I9">
        <v>6497</v>
      </c>
      <c r="J9">
        <v>0</v>
      </c>
      <c r="K9">
        <v>2391</v>
      </c>
      <c r="L9">
        <v>164</v>
      </c>
      <c r="M9">
        <v>2526</v>
      </c>
      <c r="N9">
        <v>3265</v>
      </c>
      <c r="O9">
        <v>2981</v>
      </c>
      <c r="P9">
        <v>45</v>
      </c>
      <c r="Q9">
        <v>76</v>
      </c>
      <c r="R9">
        <v>49</v>
      </c>
      <c r="S9">
        <v>7</v>
      </c>
      <c r="T9">
        <v>4154</v>
      </c>
      <c r="U9">
        <v>63</v>
      </c>
      <c r="V9">
        <v>1693</v>
      </c>
      <c r="W9" s="27">
        <v>2921</v>
      </c>
      <c r="X9" s="1">
        <v>0.31457027752909578</v>
      </c>
      <c r="Y9" s="1">
        <v>0.26756938227394805</v>
      </c>
      <c r="Z9" s="1">
        <v>0.33359444941808414</v>
      </c>
      <c r="AA9" s="1">
        <v>0.32688003581020592</v>
      </c>
      <c r="AB9" s="1">
        <v>0.11940465532676812</v>
      </c>
      <c r="AC9" s="1">
        <v>0</v>
      </c>
      <c r="AD9" s="1">
        <v>0.36537600716204116</v>
      </c>
      <c r="AE9" s="1">
        <v>0.18945837063563115</v>
      </c>
      <c r="AF9" s="1">
        <v>0.67754052985369706</v>
      </c>
      <c r="AG9" s="1">
        <v>0.31771451166468961</v>
      </c>
      <c r="AH9" s="1">
        <v>4.7449584816132862E-3</v>
      </c>
      <c r="AI9" s="1">
        <v>7.3338426279602751E-3</v>
      </c>
      <c r="AJ9" s="1">
        <v>0.99266615737203967</v>
      </c>
      <c r="AK9" s="1">
        <v>6.0966542750929366E-2</v>
      </c>
      <c r="AL9" s="1">
        <v>0.93903345724907061</v>
      </c>
      <c r="AM9" s="1">
        <v>1.0241238051888939E-2</v>
      </c>
      <c r="AN9" s="1">
        <v>1.7296313154301319E-2</v>
      </c>
      <c r="AO9" s="1">
        <v>1.1151570323167955E-2</v>
      </c>
      <c r="AP9" s="1">
        <v>1.5930814747382794E-3</v>
      </c>
      <c r="AQ9" s="25">
        <v>0.945380063723259</v>
      </c>
      <c r="AR9" s="25">
        <v>1.4337733272644515E-2</v>
      </c>
    </row>
    <row r="10" spans="1:44" x14ac:dyDescent="0.35">
      <c r="A10" t="s">
        <v>51</v>
      </c>
      <c r="B10">
        <v>7011</v>
      </c>
      <c r="C10">
        <v>3091</v>
      </c>
      <c r="D10">
        <v>1498</v>
      </c>
      <c r="E10">
        <v>33</v>
      </c>
      <c r="F10">
        <v>922</v>
      </c>
      <c r="G10">
        <v>1467</v>
      </c>
      <c r="H10">
        <v>66</v>
      </c>
      <c r="I10">
        <v>5001</v>
      </c>
      <c r="J10">
        <v>3</v>
      </c>
      <c r="K10">
        <v>1941</v>
      </c>
      <c r="L10">
        <v>169</v>
      </c>
      <c r="M10">
        <v>2120</v>
      </c>
      <c r="N10">
        <v>3141</v>
      </c>
      <c r="O10">
        <v>1581</v>
      </c>
      <c r="P10">
        <v>53</v>
      </c>
      <c r="Q10">
        <v>77</v>
      </c>
      <c r="R10">
        <v>136</v>
      </c>
      <c r="S10">
        <v>9</v>
      </c>
      <c r="T10">
        <v>3671</v>
      </c>
      <c r="U10">
        <v>115</v>
      </c>
      <c r="V10">
        <v>1591</v>
      </c>
      <c r="W10" s="27">
        <v>1423</v>
      </c>
      <c r="X10" s="1">
        <v>0.20924261874197689</v>
      </c>
      <c r="Y10" s="1">
        <v>0.27685066324347452</v>
      </c>
      <c r="Z10" s="1">
        <v>0.22550278134360291</v>
      </c>
      <c r="AA10" s="1">
        <v>0.20296676650977036</v>
      </c>
      <c r="AB10" s="1">
        <v>0.13150763086578235</v>
      </c>
      <c r="AC10" s="1">
        <v>4.2789901583226359E-4</v>
      </c>
      <c r="AD10" s="1">
        <v>0.44801026957637996</v>
      </c>
      <c r="AE10" s="1">
        <v>0.22692911139637711</v>
      </c>
      <c r="AF10" s="1">
        <v>0.66875811337083513</v>
      </c>
      <c r="AG10" s="1">
        <v>0.3241021202942449</v>
      </c>
      <c r="AH10" s="1">
        <v>7.1397663349199482E-3</v>
      </c>
      <c r="AI10" s="1">
        <v>1.3025458851391355E-2</v>
      </c>
      <c r="AJ10" s="1">
        <v>0.98697454114860861</v>
      </c>
      <c r="AK10" s="1">
        <v>7.3831367409349064E-2</v>
      </c>
      <c r="AL10" s="1">
        <v>0.92616863259065096</v>
      </c>
      <c r="AM10" s="1">
        <v>1.3050972666830829E-2</v>
      </c>
      <c r="AN10" s="1">
        <v>1.8960847081999507E-2</v>
      </c>
      <c r="AO10" s="1">
        <v>3.3489288352622507E-2</v>
      </c>
      <c r="AP10" s="1">
        <v>2.216202905688254E-3</v>
      </c>
      <c r="AQ10" s="25">
        <v>0.90396454075350896</v>
      </c>
      <c r="AR10" s="25">
        <v>2.8318148239349913E-2</v>
      </c>
    </row>
    <row r="11" spans="1:44" x14ac:dyDescent="0.35">
      <c r="A11" t="s">
        <v>87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 s="27">
        <v>0</v>
      </c>
      <c r="X11" s="1" t="s">
        <v>84</v>
      </c>
      <c r="Y11" s="1" t="s">
        <v>84</v>
      </c>
      <c r="Z11" s="1" t="s">
        <v>84</v>
      </c>
      <c r="AA11" s="1" t="s">
        <v>84</v>
      </c>
      <c r="AB11" s="1" t="s">
        <v>84</v>
      </c>
      <c r="AC11" s="1" t="s">
        <v>84</v>
      </c>
      <c r="AD11" s="1" t="s">
        <v>84</v>
      </c>
      <c r="AE11" s="1" t="s">
        <v>84</v>
      </c>
      <c r="AF11" s="1" t="s">
        <v>84</v>
      </c>
      <c r="AG11" s="1" t="s">
        <v>84</v>
      </c>
      <c r="AH11" s="1" t="s">
        <v>84</v>
      </c>
      <c r="AI11" s="1" t="s">
        <v>84</v>
      </c>
      <c r="AJ11" s="1" t="s">
        <v>84</v>
      </c>
      <c r="AK11" s="1" t="s">
        <v>84</v>
      </c>
      <c r="AL11" s="1" t="s">
        <v>84</v>
      </c>
      <c r="AM11" s="1" t="s">
        <v>84</v>
      </c>
      <c r="AN11" s="1" t="s">
        <v>84</v>
      </c>
      <c r="AO11" s="1" t="s">
        <v>84</v>
      </c>
      <c r="AP11" s="1" t="s">
        <v>84</v>
      </c>
      <c r="AQ11" s="25" t="s">
        <v>84</v>
      </c>
      <c r="AR11" s="25" t="s">
        <v>84</v>
      </c>
    </row>
    <row r="12" spans="1:44" x14ac:dyDescent="0.35">
      <c r="A12" t="s">
        <v>78</v>
      </c>
      <c r="B12">
        <v>8074</v>
      </c>
      <c r="C12">
        <v>693</v>
      </c>
      <c r="D12">
        <v>576</v>
      </c>
      <c r="E12">
        <v>5</v>
      </c>
      <c r="F12">
        <v>180</v>
      </c>
      <c r="G12">
        <v>6620</v>
      </c>
      <c r="H12">
        <v>242</v>
      </c>
      <c r="I12">
        <v>584</v>
      </c>
      <c r="J12">
        <v>0</v>
      </c>
      <c r="K12">
        <v>7248</v>
      </c>
      <c r="L12">
        <v>17</v>
      </c>
      <c r="M12">
        <v>811</v>
      </c>
      <c r="N12">
        <v>627</v>
      </c>
      <c r="O12">
        <v>6619</v>
      </c>
      <c r="P12">
        <v>20</v>
      </c>
      <c r="Q12">
        <v>17</v>
      </c>
      <c r="R12">
        <v>9</v>
      </c>
      <c r="S12">
        <v>1</v>
      </c>
      <c r="T12">
        <v>1075</v>
      </c>
      <c r="U12">
        <v>6</v>
      </c>
      <c r="V12">
        <v>336</v>
      </c>
      <c r="W12" s="27">
        <v>6616</v>
      </c>
      <c r="X12" s="1">
        <v>0.81991577904384438</v>
      </c>
      <c r="Y12" s="1">
        <v>0.89769630914045084</v>
      </c>
      <c r="Z12" s="1">
        <v>0.81979192469655682</v>
      </c>
      <c r="AA12" s="1">
        <v>0.81942036165469412</v>
      </c>
      <c r="AB12" s="1">
        <v>2.2293782511766162E-2</v>
      </c>
      <c r="AC12" s="1">
        <v>0</v>
      </c>
      <c r="AD12" s="1">
        <v>7.7656675749318796E-2</v>
      </c>
      <c r="AE12" s="1">
        <v>4.1615060688630169E-2</v>
      </c>
      <c r="AF12" s="1">
        <v>0.54395604395604391</v>
      </c>
      <c r="AG12" s="1">
        <v>0.45211930926216642</v>
      </c>
      <c r="AH12" s="1">
        <v>3.9246467817896386E-3</v>
      </c>
      <c r="AI12" s="1">
        <v>0.29297820823244553</v>
      </c>
      <c r="AJ12" s="1">
        <v>0.70702179176755453</v>
      </c>
      <c r="AK12" s="1">
        <v>2.0531400966183576E-2</v>
      </c>
      <c r="AL12" s="1">
        <v>0.97946859903381644</v>
      </c>
      <c r="AM12" s="1">
        <v>1.7730496453900711E-2</v>
      </c>
      <c r="AN12" s="1">
        <v>1.5070921985815602E-2</v>
      </c>
      <c r="AO12" s="1">
        <v>7.9787234042553185E-3</v>
      </c>
      <c r="AP12" s="1">
        <v>8.8652482269503544E-4</v>
      </c>
      <c r="AQ12" s="25">
        <v>0.95301418439716312</v>
      </c>
      <c r="AR12" s="25">
        <v>5.3191489361702126E-3</v>
      </c>
    </row>
    <row r="13" spans="1:44" x14ac:dyDescent="0.35">
      <c r="A13" t="s">
        <v>52</v>
      </c>
      <c r="B13">
        <v>3774</v>
      </c>
      <c r="C13">
        <v>7</v>
      </c>
      <c r="D13">
        <v>31</v>
      </c>
      <c r="E13">
        <v>0</v>
      </c>
      <c r="F13">
        <v>0</v>
      </c>
      <c r="G13">
        <v>3736</v>
      </c>
      <c r="H13">
        <v>0</v>
      </c>
      <c r="I13">
        <v>52</v>
      </c>
      <c r="J13">
        <v>0</v>
      </c>
      <c r="K13">
        <v>3722</v>
      </c>
      <c r="L13">
        <v>0</v>
      </c>
      <c r="M13">
        <v>0</v>
      </c>
      <c r="N13">
        <v>0</v>
      </c>
      <c r="O13">
        <v>3774</v>
      </c>
      <c r="P13">
        <v>0</v>
      </c>
      <c r="Q13">
        <v>0</v>
      </c>
      <c r="R13">
        <v>0</v>
      </c>
      <c r="S13">
        <v>0</v>
      </c>
      <c r="T13">
        <v>20</v>
      </c>
      <c r="U13">
        <v>304</v>
      </c>
      <c r="V13">
        <v>6</v>
      </c>
      <c r="W13" s="27">
        <v>3444</v>
      </c>
      <c r="X13" s="1">
        <v>0.98993110757816638</v>
      </c>
      <c r="Y13" s="1">
        <v>0.98622151563328031</v>
      </c>
      <c r="Z13" s="1">
        <v>1</v>
      </c>
      <c r="AA13" s="1">
        <v>0.91255961844197142</v>
      </c>
      <c r="AB13" s="1">
        <v>0</v>
      </c>
      <c r="AC13" s="1">
        <v>0</v>
      </c>
      <c r="AD13" s="1">
        <v>0</v>
      </c>
      <c r="AE13" s="1">
        <v>1.589825119236884E-3</v>
      </c>
      <c r="AF13" s="1">
        <v>0.18421052631578946</v>
      </c>
      <c r="AG13" s="1">
        <v>0.81578947368421051</v>
      </c>
      <c r="AH13" s="1">
        <v>0</v>
      </c>
      <c r="AI13" s="1">
        <v>0</v>
      </c>
      <c r="AJ13" s="1">
        <v>1</v>
      </c>
      <c r="AK13" s="1" t="s">
        <v>84</v>
      </c>
      <c r="AL13" s="1" t="s">
        <v>84</v>
      </c>
      <c r="AM13" s="1">
        <v>0</v>
      </c>
      <c r="AN13" s="1">
        <v>0</v>
      </c>
      <c r="AO13" s="1">
        <v>0</v>
      </c>
      <c r="AP13" s="1">
        <v>0</v>
      </c>
      <c r="AQ13" s="25">
        <v>6.1728395061728392E-2</v>
      </c>
      <c r="AR13" s="25">
        <v>0.93827160493827155</v>
      </c>
    </row>
    <row r="14" spans="1:44" x14ac:dyDescent="0.35">
      <c r="A14" t="s">
        <v>53</v>
      </c>
      <c r="B14">
        <v>15878</v>
      </c>
      <c r="C14">
        <v>3347</v>
      </c>
      <c r="D14">
        <v>2445</v>
      </c>
      <c r="E14">
        <v>23</v>
      </c>
      <c r="F14">
        <v>740</v>
      </c>
      <c r="G14">
        <v>9323</v>
      </c>
      <c r="H14">
        <v>3653</v>
      </c>
      <c r="I14">
        <v>5281</v>
      </c>
      <c r="J14">
        <v>26</v>
      </c>
      <c r="K14">
        <v>6918</v>
      </c>
      <c r="L14">
        <v>253</v>
      </c>
      <c r="M14">
        <v>3317</v>
      </c>
      <c r="N14">
        <v>2789</v>
      </c>
      <c r="O14">
        <v>9519</v>
      </c>
      <c r="P14">
        <v>131</v>
      </c>
      <c r="Q14">
        <v>90</v>
      </c>
      <c r="R14">
        <v>273</v>
      </c>
      <c r="S14">
        <v>10</v>
      </c>
      <c r="T14">
        <v>4263</v>
      </c>
      <c r="U14">
        <v>178</v>
      </c>
      <c r="V14">
        <v>1476</v>
      </c>
      <c r="W14" s="27">
        <v>9487</v>
      </c>
      <c r="X14" s="1">
        <v>0.5871646303060839</v>
      </c>
      <c r="Y14" s="1">
        <v>0.43569719108200028</v>
      </c>
      <c r="Z14" s="1">
        <v>0.59950875425116512</v>
      </c>
      <c r="AA14" s="1">
        <v>0.59749338707645794</v>
      </c>
      <c r="AB14" s="1">
        <v>4.6605365915102656E-2</v>
      </c>
      <c r="AC14" s="1">
        <v>1.6374858294495528E-3</v>
      </c>
      <c r="AD14" s="1">
        <v>0.17565184532056935</v>
      </c>
      <c r="AE14" s="1">
        <v>9.2958810933366928E-2</v>
      </c>
      <c r="AF14" s="1">
        <v>0.5755803955288048</v>
      </c>
      <c r="AG14" s="1">
        <v>0.42046431642304383</v>
      </c>
      <c r="AH14" s="1">
        <v>3.9552880481513331E-3</v>
      </c>
      <c r="AI14" s="1">
        <v>0.40888739646295053</v>
      </c>
      <c r="AJ14" s="1">
        <v>0.59111260353704942</v>
      </c>
      <c r="AK14" s="1">
        <v>7.0868347338935572E-2</v>
      </c>
      <c r="AL14" s="1">
        <v>0.92913165266106446</v>
      </c>
      <c r="AM14" s="1">
        <v>2.6491405460060666E-2</v>
      </c>
      <c r="AN14" s="1">
        <v>1.8200202224469161E-2</v>
      </c>
      <c r="AO14" s="1">
        <v>5.5207280080889785E-2</v>
      </c>
      <c r="AP14" s="1">
        <v>2.0222446916076846E-3</v>
      </c>
      <c r="AQ14" s="25">
        <v>0.86208291203235587</v>
      </c>
      <c r="AR14" s="25">
        <v>3.5995955510616788E-2</v>
      </c>
    </row>
    <row r="15" spans="1:44" x14ac:dyDescent="0.35">
      <c r="A15" t="s">
        <v>54</v>
      </c>
      <c r="B15">
        <v>2814</v>
      </c>
      <c r="C15">
        <v>557</v>
      </c>
      <c r="D15">
        <v>1411</v>
      </c>
      <c r="E15">
        <v>22</v>
      </c>
      <c r="F15">
        <v>63</v>
      </c>
      <c r="G15">
        <v>761</v>
      </c>
      <c r="H15">
        <v>299</v>
      </c>
      <c r="I15">
        <v>1834</v>
      </c>
      <c r="J15">
        <v>24</v>
      </c>
      <c r="K15">
        <v>657</v>
      </c>
      <c r="L15">
        <v>132</v>
      </c>
      <c r="M15">
        <v>1293</v>
      </c>
      <c r="N15">
        <v>384</v>
      </c>
      <c r="O15">
        <v>1005</v>
      </c>
      <c r="P15">
        <v>21</v>
      </c>
      <c r="Q15">
        <v>39</v>
      </c>
      <c r="R15">
        <v>632</v>
      </c>
      <c r="S15">
        <v>18</v>
      </c>
      <c r="T15">
        <v>1036</v>
      </c>
      <c r="U15">
        <v>48</v>
      </c>
      <c r="V15">
        <v>213</v>
      </c>
      <c r="W15" s="27">
        <v>846</v>
      </c>
      <c r="X15" s="1">
        <v>0.27043354655294954</v>
      </c>
      <c r="Y15" s="1">
        <v>0.23347547974413646</v>
      </c>
      <c r="Z15" s="1">
        <v>0.35714285714285715</v>
      </c>
      <c r="AA15" s="1">
        <v>0.3006396588486141</v>
      </c>
      <c r="AB15" s="1">
        <v>2.2388059701492536E-2</v>
      </c>
      <c r="AC15" s="1">
        <v>8.5287846481876331E-3</v>
      </c>
      <c r="AD15" s="1">
        <v>0.13646055437100213</v>
      </c>
      <c r="AE15" s="1">
        <v>7.5692963752665252E-2</v>
      </c>
      <c r="AF15" s="1">
        <v>0.2798994974874372</v>
      </c>
      <c r="AG15" s="1">
        <v>0.70904522613065324</v>
      </c>
      <c r="AH15" s="1">
        <v>1.1055276381909548E-2</v>
      </c>
      <c r="AI15" s="1">
        <v>0.14017815283638069</v>
      </c>
      <c r="AJ15" s="1">
        <v>0.85982184716361931</v>
      </c>
      <c r="AK15" s="1">
        <v>9.2631578947368426E-2</v>
      </c>
      <c r="AL15" s="1">
        <v>0.9073684210526316</v>
      </c>
      <c r="AM15" s="1">
        <v>1.1705685618729096E-2</v>
      </c>
      <c r="AN15" s="1">
        <v>2.1739130434782608E-2</v>
      </c>
      <c r="AO15" s="1">
        <v>0.35228539576365664</v>
      </c>
      <c r="AP15" s="1">
        <v>1.0033444816053512E-2</v>
      </c>
      <c r="AQ15" s="25">
        <v>0.57748049052396877</v>
      </c>
      <c r="AR15" s="25">
        <v>2.6755852842809364E-2</v>
      </c>
    </row>
    <row r="16" spans="1:44" x14ac:dyDescent="0.35">
      <c r="A16" t="s">
        <v>55</v>
      </c>
      <c r="B16">
        <v>8459</v>
      </c>
      <c r="C16">
        <v>1908</v>
      </c>
      <c r="D16">
        <v>2974</v>
      </c>
      <c r="E16">
        <v>23</v>
      </c>
      <c r="F16">
        <v>604</v>
      </c>
      <c r="G16">
        <v>2950</v>
      </c>
      <c r="H16">
        <v>104</v>
      </c>
      <c r="I16">
        <v>4912</v>
      </c>
      <c r="J16">
        <v>25</v>
      </c>
      <c r="K16">
        <v>3418</v>
      </c>
      <c r="L16">
        <v>118</v>
      </c>
      <c r="M16">
        <v>3911</v>
      </c>
      <c r="N16">
        <v>1336</v>
      </c>
      <c r="O16">
        <v>3094</v>
      </c>
      <c r="P16">
        <v>93</v>
      </c>
      <c r="Q16">
        <v>91</v>
      </c>
      <c r="R16">
        <v>272</v>
      </c>
      <c r="S16">
        <v>18</v>
      </c>
      <c r="T16">
        <v>4151</v>
      </c>
      <c r="U16">
        <v>269</v>
      </c>
      <c r="V16">
        <v>953</v>
      </c>
      <c r="W16" s="27">
        <v>2811</v>
      </c>
      <c r="X16" s="1">
        <v>0.34874098593214325</v>
      </c>
      <c r="Y16" s="1">
        <v>0.40406667454781892</v>
      </c>
      <c r="Z16" s="1">
        <v>0.36576427473696654</v>
      </c>
      <c r="AA16" s="1">
        <v>0.33230878354415416</v>
      </c>
      <c r="AB16" s="1">
        <v>7.1403239153564252E-2</v>
      </c>
      <c r="AC16" s="1">
        <v>2.9554320841707056E-3</v>
      </c>
      <c r="AD16" s="1">
        <v>0.15793829057808251</v>
      </c>
      <c r="AE16" s="1">
        <v>0.1126610710485873</v>
      </c>
      <c r="AF16" s="1">
        <v>0.38899082568807342</v>
      </c>
      <c r="AG16" s="1">
        <v>0.60632008154943939</v>
      </c>
      <c r="AH16" s="1">
        <v>4.689092762487258E-3</v>
      </c>
      <c r="AI16" s="1">
        <v>2.0733652312599681E-2</v>
      </c>
      <c r="AJ16" s="1">
        <v>0.97926634768740028</v>
      </c>
      <c r="AK16" s="1">
        <v>2.9287664432861751E-2</v>
      </c>
      <c r="AL16" s="1">
        <v>0.97071233556713821</v>
      </c>
      <c r="AM16" s="1">
        <v>1.90028606456886E-2</v>
      </c>
      <c r="AN16" s="1">
        <v>1.8594196975888842E-2</v>
      </c>
      <c r="AO16" s="1">
        <v>5.5578259092766653E-2</v>
      </c>
      <c r="AP16" s="1">
        <v>3.6779730281977932E-3</v>
      </c>
      <c r="AQ16" s="25">
        <v>0.8481814466693911</v>
      </c>
      <c r="AR16" s="25">
        <v>5.4965263588067019E-2</v>
      </c>
    </row>
    <row r="17" spans="1:44" x14ac:dyDescent="0.35">
      <c r="A17" t="s">
        <v>56</v>
      </c>
      <c r="B17">
        <v>372</v>
      </c>
      <c r="C17">
        <v>58</v>
      </c>
      <c r="D17">
        <v>102</v>
      </c>
      <c r="E17">
        <v>4</v>
      </c>
      <c r="F17">
        <v>8</v>
      </c>
      <c r="G17">
        <v>200</v>
      </c>
      <c r="H17">
        <v>0</v>
      </c>
      <c r="I17">
        <v>56</v>
      </c>
      <c r="J17">
        <v>0</v>
      </c>
      <c r="K17">
        <v>316</v>
      </c>
      <c r="L17">
        <v>8</v>
      </c>
      <c r="M17">
        <v>138</v>
      </c>
      <c r="N17">
        <v>5</v>
      </c>
      <c r="O17">
        <v>221</v>
      </c>
      <c r="P17">
        <v>11</v>
      </c>
      <c r="Q17">
        <v>2</v>
      </c>
      <c r="R17">
        <v>9</v>
      </c>
      <c r="S17">
        <v>1</v>
      </c>
      <c r="T17">
        <v>148</v>
      </c>
      <c r="U17">
        <v>15</v>
      </c>
      <c r="V17">
        <v>7</v>
      </c>
      <c r="W17" s="27">
        <v>191</v>
      </c>
      <c r="X17" s="1">
        <v>0.5376344086021505</v>
      </c>
      <c r="Y17" s="1">
        <v>0.84946236559139787</v>
      </c>
      <c r="Z17" s="1">
        <v>0.59408602150537637</v>
      </c>
      <c r="AA17" s="1">
        <v>0.51344086021505375</v>
      </c>
      <c r="AB17" s="1">
        <v>2.1505376344086023E-2</v>
      </c>
      <c r="AC17" s="1">
        <v>0</v>
      </c>
      <c r="AD17" s="1">
        <v>1.3440860215053764E-2</v>
      </c>
      <c r="AE17" s="1">
        <v>1.8817204301075269E-2</v>
      </c>
      <c r="AF17" s="1">
        <v>0.35365853658536583</v>
      </c>
      <c r="AG17" s="1">
        <v>0.62195121951219512</v>
      </c>
      <c r="AH17" s="1">
        <v>2.4390243902439025E-2</v>
      </c>
      <c r="AI17" s="1">
        <v>0</v>
      </c>
      <c r="AJ17" s="1">
        <v>1</v>
      </c>
      <c r="AK17" s="1">
        <v>5.4794520547945202E-2</v>
      </c>
      <c r="AL17" s="1">
        <v>0.9452054794520548</v>
      </c>
      <c r="AM17" s="1">
        <v>5.9139784946236562E-2</v>
      </c>
      <c r="AN17" s="1">
        <v>1.0752688172043012E-2</v>
      </c>
      <c r="AO17" s="1">
        <v>4.8387096774193547E-2</v>
      </c>
      <c r="AP17" s="1">
        <v>5.3763440860215058E-3</v>
      </c>
      <c r="AQ17" s="25">
        <v>0.79569892473118276</v>
      </c>
      <c r="AR17" s="25">
        <v>8.0645161290322578E-2</v>
      </c>
    </row>
    <row r="18" spans="1:44" x14ac:dyDescent="0.35">
      <c r="A18" t="s">
        <v>88</v>
      </c>
      <c r="B18">
        <v>108</v>
      </c>
      <c r="C18">
        <v>23</v>
      </c>
      <c r="D18">
        <v>38</v>
      </c>
      <c r="E18">
        <v>0</v>
      </c>
      <c r="F18">
        <v>19</v>
      </c>
      <c r="G18">
        <v>28</v>
      </c>
      <c r="H18">
        <v>0</v>
      </c>
      <c r="I18">
        <v>14</v>
      </c>
      <c r="J18">
        <v>0</v>
      </c>
      <c r="K18">
        <v>94</v>
      </c>
      <c r="L18">
        <v>1</v>
      </c>
      <c r="M18">
        <v>60</v>
      </c>
      <c r="N18">
        <v>20</v>
      </c>
      <c r="O18">
        <v>27</v>
      </c>
      <c r="P18">
        <v>0</v>
      </c>
      <c r="Q18">
        <v>0</v>
      </c>
      <c r="R18">
        <v>1</v>
      </c>
      <c r="S18">
        <v>0</v>
      </c>
      <c r="T18">
        <v>45</v>
      </c>
      <c r="U18">
        <v>0</v>
      </c>
      <c r="V18">
        <v>21</v>
      </c>
      <c r="W18" s="27">
        <v>41</v>
      </c>
      <c r="X18" s="1">
        <v>0.25925925925925924</v>
      </c>
      <c r="Y18" s="1">
        <v>0.87037037037037035</v>
      </c>
      <c r="Z18" s="1">
        <v>0.25</v>
      </c>
      <c r="AA18" s="1">
        <v>0.37962962962962965</v>
      </c>
      <c r="AB18" s="1">
        <v>0.17592592592592593</v>
      </c>
      <c r="AC18" s="1">
        <v>0</v>
      </c>
      <c r="AD18" s="1">
        <v>0.18518518518518517</v>
      </c>
      <c r="AE18" s="1">
        <v>0.19444444444444445</v>
      </c>
      <c r="AF18" s="1">
        <v>0.37704918032786883</v>
      </c>
      <c r="AG18" s="1">
        <v>0.62295081967213117</v>
      </c>
      <c r="AH18" s="1">
        <v>0</v>
      </c>
      <c r="AI18" s="1">
        <v>0</v>
      </c>
      <c r="AJ18" s="1">
        <v>1</v>
      </c>
      <c r="AK18" s="1">
        <v>1.6393442622950821E-2</v>
      </c>
      <c r="AL18" s="1">
        <v>0.98360655737704916</v>
      </c>
      <c r="AM18" s="1">
        <v>0</v>
      </c>
      <c r="AN18" s="1">
        <v>0</v>
      </c>
      <c r="AO18" s="1">
        <v>2.1739130434782608E-2</v>
      </c>
      <c r="AP18" s="1">
        <v>0</v>
      </c>
      <c r="AQ18" s="25">
        <v>0.97826086956521741</v>
      </c>
      <c r="AR18" s="25">
        <v>0</v>
      </c>
    </row>
    <row r="19" spans="1:44" x14ac:dyDescent="0.35">
      <c r="A19" t="s">
        <v>57</v>
      </c>
      <c r="B19">
        <v>11090</v>
      </c>
      <c r="C19">
        <v>1229</v>
      </c>
      <c r="D19">
        <v>1617</v>
      </c>
      <c r="E19">
        <v>12</v>
      </c>
      <c r="F19">
        <v>228</v>
      </c>
      <c r="G19">
        <v>8004</v>
      </c>
      <c r="H19">
        <v>871</v>
      </c>
      <c r="I19">
        <v>1421</v>
      </c>
      <c r="J19">
        <v>0</v>
      </c>
      <c r="K19">
        <v>8798</v>
      </c>
      <c r="L19">
        <v>42</v>
      </c>
      <c r="M19">
        <v>1649</v>
      </c>
      <c r="N19">
        <v>753</v>
      </c>
      <c r="O19">
        <v>8646</v>
      </c>
      <c r="P19">
        <v>91</v>
      </c>
      <c r="Q19">
        <v>24</v>
      </c>
      <c r="R19">
        <v>25</v>
      </c>
      <c r="S19">
        <v>3</v>
      </c>
      <c r="T19">
        <v>1984</v>
      </c>
      <c r="U19">
        <v>493</v>
      </c>
      <c r="V19">
        <v>421</v>
      </c>
      <c r="W19" s="27">
        <v>8138</v>
      </c>
      <c r="X19" s="1">
        <v>0.7217312894499549</v>
      </c>
      <c r="Y19" s="1">
        <v>0.79332732191163213</v>
      </c>
      <c r="Z19" s="1">
        <v>0.77962128043282242</v>
      </c>
      <c r="AA19" s="1">
        <v>0.73381424706943188</v>
      </c>
      <c r="AB19" s="1">
        <v>2.0559062218214609E-2</v>
      </c>
      <c r="AC19" s="1">
        <v>0</v>
      </c>
      <c r="AD19" s="1">
        <v>6.7899008115419296E-2</v>
      </c>
      <c r="AE19" s="1">
        <v>3.7962128043282237E-2</v>
      </c>
      <c r="AF19" s="1">
        <v>0.43002099370188945</v>
      </c>
      <c r="AG19" s="1">
        <v>0.5657802659202239</v>
      </c>
      <c r="AH19" s="1">
        <v>4.1987403778866337E-3</v>
      </c>
      <c r="AI19" s="1">
        <v>0.38001745200698078</v>
      </c>
      <c r="AJ19" s="1">
        <v>0.61998254799301922</v>
      </c>
      <c r="AK19" s="1">
        <v>2.4837374334713187E-2</v>
      </c>
      <c r="AL19" s="1">
        <v>0.97516262566528678</v>
      </c>
      <c r="AM19" s="1">
        <v>3.4732824427480914E-2</v>
      </c>
      <c r="AN19" s="1">
        <v>9.1603053435114507E-3</v>
      </c>
      <c r="AO19" s="1">
        <v>9.5419847328244278E-3</v>
      </c>
      <c r="AP19" s="1">
        <v>1.1450381679389313E-3</v>
      </c>
      <c r="AQ19" s="25">
        <v>0.75725190839694656</v>
      </c>
      <c r="AR19" s="25">
        <v>0.18816793893129771</v>
      </c>
    </row>
    <row r="20" spans="1:44" x14ac:dyDescent="0.35">
      <c r="A20" t="s">
        <v>58</v>
      </c>
      <c r="B20">
        <v>6006</v>
      </c>
      <c r="C20">
        <v>1728</v>
      </c>
      <c r="D20">
        <v>2278</v>
      </c>
      <c r="E20">
        <v>15</v>
      </c>
      <c r="F20">
        <v>210</v>
      </c>
      <c r="G20">
        <v>1775</v>
      </c>
      <c r="H20">
        <v>567</v>
      </c>
      <c r="I20">
        <v>3358</v>
      </c>
      <c r="J20">
        <v>9</v>
      </c>
      <c r="K20">
        <v>2072</v>
      </c>
      <c r="L20">
        <v>366</v>
      </c>
      <c r="M20">
        <v>2571</v>
      </c>
      <c r="N20">
        <v>396</v>
      </c>
      <c r="O20">
        <v>2673</v>
      </c>
      <c r="P20">
        <v>93</v>
      </c>
      <c r="Q20">
        <v>184</v>
      </c>
      <c r="R20">
        <v>848</v>
      </c>
      <c r="S20">
        <v>17</v>
      </c>
      <c r="T20">
        <v>2187</v>
      </c>
      <c r="U20">
        <v>398</v>
      </c>
      <c r="V20">
        <v>244</v>
      </c>
      <c r="W20" s="27">
        <v>2438</v>
      </c>
      <c r="X20" s="1">
        <v>0.29553779553779552</v>
      </c>
      <c r="Y20" s="1">
        <v>0.34498834498834496</v>
      </c>
      <c r="Z20" s="1">
        <v>0.44505494505494503</v>
      </c>
      <c r="AA20" s="1">
        <v>0.40592740592740595</v>
      </c>
      <c r="AB20" s="1">
        <v>3.4965034965034968E-2</v>
      </c>
      <c r="AC20" s="1">
        <v>1.4985014985014985E-3</v>
      </c>
      <c r="AD20" s="1">
        <v>6.5934065934065936E-2</v>
      </c>
      <c r="AE20" s="1">
        <v>4.0626040626040624E-2</v>
      </c>
      <c r="AF20" s="1">
        <v>0.42974384481472272</v>
      </c>
      <c r="AG20" s="1">
        <v>0.56652573986570509</v>
      </c>
      <c r="AH20" s="1">
        <v>3.7304153195722458E-3</v>
      </c>
      <c r="AI20" s="1">
        <v>0.14445859872611466</v>
      </c>
      <c r="AJ20" s="1">
        <v>0.85554140127388534</v>
      </c>
      <c r="AK20" s="1">
        <v>0.12461695607763024</v>
      </c>
      <c r="AL20" s="1">
        <v>0.87538304392236976</v>
      </c>
      <c r="AM20" s="1">
        <v>2.4953045344781325E-2</v>
      </c>
      <c r="AN20" s="1">
        <v>4.9369466058492087E-2</v>
      </c>
      <c r="AO20" s="1">
        <v>0.22752884357392003</v>
      </c>
      <c r="AP20" s="1">
        <v>4.5613093640998123E-3</v>
      </c>
      <c r="AQ20" s="25">
        <v>0.58679903407566403</v>
      </c>
      <c r="AR20" s="25">
        <v>0.10678830158304266</v>
      </c>
    </row>
    <row r="21" spans="1:44" x14ac:dyDescent="0.35">
      <c r="A21" t="s">
        <v>59</v>
      </c>
      <c r="B21">
        <v>11871</v>
      </c>
      <c r="C21">
        <v>1512</v>
      </c>
      <c r="D21">
        <v>1878</v>
      </c>
      <c r="E21">
        <v>23</v>
      </c>
      <c r="F21">
        <v>199</v>
      </c>
      <c r="G21">
        <v>8259</v>
      </c>
      <c r="H21">
        <v>5042</v>
      </c>
      <c r="I21">
        <v>1804</v>
      </c>
      <c r="J21">
        <v>25</v>
      </c>
      <c r="K21">
        <v>5000</v>
      </c>
      <c r="L21">
        <v>264</v>
      </c>
      <c r="M21">
        <v>2711</v>
      </c>
      <c r="N21">
        <v>539</v>
      </c>
      <c r="O21">
        <v>8357</v>
      </c>
      <c r="P21">
        <v>124</v>
      </c>
      <c r="Q21">
        <v>768</v>
      </c>
      <c r="R21">
        <v>276</v>
      </c>
      <c r="S21">
        <v>10</v>
      </c>
      <c r="T21">
        <v>2654</v>
      </c>
      <c r="U21">
        <v>153</v>
      </c>
      <c r="V21">
        <v>335</v>
      </c>
      <c r="W21" s="27">
        <v>7696</v>
      </c>
      <c r="X21" s="1">
        <v>0.69572908769269648</v>
      </c>
      <c r="Y21" s="1">
        <v>0.4211945076236206</v>
      </c>
      <c r="Z21" s="1">
        <v>0.70398450004211943</v>
      </c>
      <c r="AA21" s="1">
        <v>0.64830258613427683</v>
      </c>
      <c r="AB21" s="1">
        <v>1.6763541403420099E-2</v>
      </c>
      <c r="AC21" s="1">
        <v>2.1059725381181028E-3</v>
      </c>
      <c r="AD21" s="1">
        <v>4.5404767921826301E-2</v>
      </c>
      <c r="AE21" s="1">
        <v>2.8220032010782579E-2</v>
      </c>
      <c r="AF21" s="1">
        <v>0.44301201289188397</v>
      </c>
      <c r="AG21" s="1">
        <v>0.5502490477585702</v>
      </c>
      <c r="AH21" s="1">
        <v>6.7389393495458543E-3</v>
      </c>
      <c r="AI21" s="1">
        <v>0.73648846041484073</v>
      </c>
      <c r="AJ21" s="1">
        <v>0.26351153958515922</v>
      </c>
      <c r="AK21" s="1">
        <v>8.8739495798319329E-2</v>
      </c>
      <c r="AL21" s="1">
        <v>0.9112605042016807</v>
      </c>
      <c r="AM21" s="1">
        <v>3.111668757841907E-2</v>
      </c>
      <c r="AN21" s="1">
        <v>0.19272271016311168</v>
      </c>
      <c r="AO21" s="1">
        <v>6.925972396486825E-2</v>
      </c>
      <c r="AP21" s="1">
        <v>2.509410288582183E-3</v>
      </c>
      <c r="AQ21" s="25">
        <v>0.66599749058971147</v>
      </c>
      <c r="AR21" s="25">
        <v>3.8393977415307402E-2</v>
      </c>
    </row>
    <row r="22" spans="1:44" x14ac:dyDescent="0.35">
      <c r="A22" t="s">
        <v>60</v>
      </c>
      <c r="B22">
        <v>6968</v>
      </c>
      <c r="C22">
        <v>2721</v>
      </c>
      <c r="D22">
        <v>2846</v>
      </c>
      <c r="E22">
        <v>4</v>
      </c>
      <c r="F22">
        <v>14</v>
      </c>
      <c r="G22">
        <v>1383</v>
      </c>
      <c r="H22">
        <v>4632</v>
      </c>
      <c r="I22">
        <v>1205</v>
      </c>
      <c r="J22">
        <v>0</v>
      </c>
      <c r="K22">
        <v>1131</v>
      </c>
      <c r="L22">
        <v>210</v>
      </c>
      <c r="M22">
        <v>4728</v>
      </c>
      <c r="N22">
        <v>183</v>
      </c>
      <c r="O22">
        <v>1847</v>
      </c>
      <c r="P22">
        <v>27</v>
      </c>
      <c r="Q22">
        <v>582</v>
      </c>
      <c r="R22">
        <v>1192</v>
      </c>
      <c r="S22">
        <v>9</v>
      </c>
      <c r="T22">
        <v>2785</v>
      </c>
      <c r="U22">
        <v>247</v>
      </c>
      <c r="V22">
        <v>216</v>
      </c>
      <c r="W22" s="27">
        <v>1910</v>
      </c>
      <c r="X22" s="1">
        <v>0.19847876004592421</v>
      </c>
      <c r="Y22" s="1">
        <v>0.16231343283582089</v>
      </c>
      <c r="Z22" s="1">
        <v>0.26506888633754305</v>
      </c>
      <c r="AA22" s="1">
        <v>0.27411021814006886</v>
      </c>
      <c r="AB22" s="1">
        <v>2.0091848450057405E-3</v>
      </c>
      <c r="AC22" s="1">
        <v>0</v>
      </c>
      <c r="AD22" s="1">
        <v>2.6262916188289322E-2</v>
      </c>
      <c r="AE22" s="1">
        <v>3.0998851894374284E-2</v>
      </c>
      <c r="AF22" s="1">
        <v>0.48842218632202478</v>
      </c>
      <c r="AG22" s="1">
        <v>0.51085980972895351</v>
      </c>
      <c r="AH22" s="1">
        <v>7.1800394902171965E-4</v>
      </c>
      <c r="AI22" s="1">
        <v>0.79355833476100734</v>
      </c>
      <c r="AJ22" s="1">
        <v>0.20644166523899263</v>
      </c>
      <c r="AK22" s="1">
        <v>4.25273390036452E-2</v>
      </c>
      <c r="AL22" s="1">
        <v>0.95747266099635475</v>
      </c>
      <c r="AM22" s="1">
        <v>5.5762081784386614E-3</v>
      </c>
      <c r="AN22" s="1">
        <v>0.12019826517967781</v>
      </c>
      <c r="AO22" s="1">
        <v>0.24617926476662536</v>
      </c>
      <c r="AP22" s="1">
        <v>1.8587360594795538E-3</v>
      </c>
      <c r="AQ22" s="25">
        <v>0.57517554729450637</v>
      </c>
      <c r="AR22" s="25">
        <v>5.1011978521272199E-2</v>
      </c>
    </row>
    <row r="23" spans="1:44" x14ac:dyDescent="0.35">
      <c r="A23" t="s">
        <v>89</v>
      </c>
      <c r="B23">
        <v>79</v>
      </c>
      <c r="C23">
        <v>14</v>
      </c>
      <c r="D23">
        <v>57</v>
      </c>
      <c r="E23">
        <v>3</v>
      </c>
      <c r="F23">
        <v>5</v>
      </c>
      <c r="G23">
        <v>0</v>
      </c>
      <c r="H23">
        <v>35</v>
      </c>
      <c r="I23">
        <v>43</v>
      </c>
      <c r="J23">
        <v>1</v>
      </c>
      <c r="K23">
        <v>0</v>
      </c>
      <c r="L23">
        <v>5</v>
      </c>
      <c r="M23">
        <v>59</v>
      </c>
      <c r="N23">
        <v>15</v>
      </c>
      <c r="O23">
        <v>0</v>
      </c>
      <c r="P23">
        <v>0</v>
      </c>
      <c r="Q23">
        <v>3</v>
      </c>
      <c r="R23">
        <v>15</v>
      </c>
      <c r="S23">
        <v>2</v>
      </c>
      <c r="T23">
        <v>50</v>
      </c>
      <c r="U23">
        <v>2</v>
      </c>
      <c r="V23">
        <v>9</v>
      </c>
      <c r="W23" s="27">
        <v>0</v>
      </c>
      <c r="X23" s="1">
        <v>0</v>
      </c>
      <c r="Y23" s="1">
        <v>0</v>
      </c>
      <c r="Z23" s="1">
        <v>0</v>
      </c>
      <c r="AA23" s="1">
        <v>0</v>
      </c>
      <c r="AB23" s="1">
        <v>6.3291139240506333E-2</v>
      </c>
      <c r="AC23" s="1">
        <v>1.2658227848101266E-2</v>
      </c>
      <c r="AD23" s="1">
        <v>0.189873417721519</v>
      </c>
      <c r="AE23" s="1">
        <v>0.11392405063291139</v>
      </c>
      <c r="AF23" s="1">
        <v>0.1891891891891892</v>
      </c>
      <c r="AG23" s="1">
        <v>0.77027027027027029</v>
      </c>
      <c r="AH23" s="1">
        <v>4.0540540540540543E-2</v>
      </c>
      <c r="AI23" s="1">
        <v>0.44871794871794873</v>
      </c>
      <c r="AJ23" s="1">
        <v>0.55128205128205132</v>
      </c>
      <c r="AK23" s="1">
        <v>7.8125E-2</v>
      </c>
      <c r="AL23" s="1">
        <v>0.921875</v>
      </c>
      <c r="AM23" s="1">
        <v>0</v>
      </c>
      <c r="AN23" s="1">
        <v>4.1666666666666664E-2</v>
      </c>
      <c r="AO23" s="1">
        <v>0.20833333333333334</v>
      </c>
      <c r="AP23" s="1">
        <v>2.7777777777777776E-2</v>
      </c>
      <c r="AQ23" s="25">
        <v>0.69444444444444442</v>
      </c>
      <c r="AR23" s="25">
        <v>2.7777777777777776E-2</v>
      </c>
    </row>
    <row r="24" spans="1:44" x14ac:dyDescent="0.35">
      <c r="A24" t="s">
        <v>68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 s="27">
        <v>0</v>
      </c>
      <c r="X24" s="1" t="s">
        <v>84</v>
      </c>
      <c r="Y24" s="1" t="s">
        <v>84</v>
      </c>
      <c r="Z24" s="1" t="s">
        <v>84</v>
      </c>
      <c r="AA24" s="1" t="s">
        <v>84</v>
      </c>
      <c r="AB24" s="1" t="s">
        <v>84</v>
      </c>
      <c r="AC24" s="1" t="s">
        <v>84</v>
      </c>
      <c r="AD24" s="1" t="s">
        <v>84</v>
      </c>
      <c r="AE24" s="1" t="s">
        <v>84</v>
      </c>
      <c r="AF24" s="1" t="s">
        <v>84</v>
      </c>
      <c r="AG24" s="1" t="s">
        <v>84</v>
      </c>
      <c r="AH24" s="1" t="s">
        <v>84</v>
      </c>
      <c r="AI24" s="1" t="s">
        <v>84</v>
      </c>
      <c r="AJ24" s="1" t="s">
        <v>84</v>
      </c>
      <c r="AK24" s="1" t="s">
        <v>84</v>
      </c>
      <c r="AL24" s="1" t="s">
        <v>84</v>
      </c>
      <c r="AM24" s="1" t="s">
        <v>84</v>
      </c>
      <c r="AN24" s="1" t="s">
        <v>84</v>
      </c>
      <c r="AO24" s="1" t="s">
        <v>84</v>
      </c>
      <c r="AP24" s="1" t="s">
        <v>84</v>
      </c>
      <c r="AQ24" s="25" t="s">
        <v>84</v>
      </c>
      <c r="AR24" s="25" t="s">
        <v>84</v>
      </c>
    </row>
    <row r="25" spans="1:44" x14ac:dyDescent="0.35">
      <c r="A25" t="s">
        <v>61</v>
      </c>
      <c r="B25">
        <v>71481</v>
      </c>
      <c r="C25">
        <v>21426</v>
      </c>
      <c r="D25">
        <v>26814</v>
      </c>
      <c r="E25">
        <v>70</v>
      </c>
      <c r="F25">
        <v>561</v>
      </c>
      <c r="G25">
        <v>22610</v>
      </c>
      <c r="H25">
        <v>49378</v>
      </c>
      <c r="I25">
        <v>3442</v>
      </c>
      <c r="J25">
        <v>14</v>
      </c>
      <c r="K25">
        <v>18647</v>
      </c>
      <c r="L25">
        <v>3268</v>
      </c>
      <c r="M25">
        <v>36269</v>
      </c>
      <c r="N25">
        <v>1523</v>
      </c>
      <c r="O25">
        <v>30421</v>
      </c>
      <c r="P25">
        <v>923</v>
      </c>
      <c r="Q25">
        <v>406</v>
      </c>
      <c r="R25">
        <v>4976</v>
      </c>
      <c r="S25">
        <v>101</v>
      </c>
      <c r="T25">
        <v>34251</v>
      </c>
      <c r="U25">
        <v>1418</v>
      </c>
      <c r="V25">
        <v>1570</v>
      </c>
      <c r="W25" s="27">
        <v>28514</v>
      </c>
      <c r="X25" s="1">
        <v>0.31630783005274127</v>
      </c>
      <c r="Y25" s="1">
        <v>0.26086652397140497</v>
      </c>
      <c r="Z25" s="1">
        <v>0.42558162308865294</v>
      </c>
      <c r="AA25" s="1">
        <v>0.39890320504749516</v>
      </c>
      <c r="AB25" s="1">
        <v>7.8482393922860612E-3</v>
      </c>
      <c r="AC25" s="1">
        <v>1.9585624151872524E-4</v>
      </c>
      <c r="AD25" s="1">
        <v>2.1306361130929898E-2</v>
      </c>
      <c r="AE25" s="1">
        <v>2.1963878513171331E-2</v>
      </c>
      <c r="AF25" s="1">
        <v>0.44351066031877456</v>
      </c>
      <c r="AG25" s="1">
        <v>0.55504036431380666</v>
      </c>
      <c r="AH25" s="1">
        <v>1.448975367418754E-3</v>
      </c>
      <c r="AI25" s="1">
        <v>0.93483528966300644</v>
      </c>
      <c r="AJ25" s="1">
        <v>6.5164710336993559E-2</v>
      </c>
      <c r="AK25" s="1">
        <v>8.2656751903280465E-2</v>
      </c>
      <c r="AL25" s="1">
        <v>0.91734324809671952</v>
      </c>
      <c r="AM25" s="1">
        <v>2.1937017231134878E-2</v>
      </c>
      <c r="AN25" s="1">
        <v>9.6494355317884722E-3</v>
      </c>
      <c r="AO25" s="1">
        <v>0.11826500297088532</v>
      </c>
      <c r="AP25" s="1">
        <v>2.4004753416518123E-3</v>
      </c>
      <c r="AQ25" s="25">
        <v>0.81404634581105173</v>
      </c>
      <c r="AR25" s="25">
        <v>3.3701723113487819E-2</v>
      </c>
    </row>
    <row r="26" spans="1:44" x14ac:dyDescent="0.35">
      <c r="A26" t="s">
        <v>90</v>
      </c>
      <c r="B26">
        <v>1159</v>
      </c>
      <c r="C26">
        <v>236</v>
      </c>
      <c r="D26">
        <v>452</v>
      </c>
      <c r="E26">
        <v>6</v>
      </c>
      <c r="F26">
        <v>15</v>
      </c>
      <c r="G26">
        <v>450</v>
      </c>
      <c r="H26">
        <v>631</v>
      </c>
      <c r="I26">
        <v>7</v>
      </c>
      <c r="J26">
        <v>0</v>
      </c>
      <c r="K26">
        <v>521</v>
      </c>
      <c r="L26">
        <v>40</v>
      </c>
      <c r="M26">
        <v>556</v>
      </c>
      <c r="N26">
        <v>62</v>
      </c>
      <c r="O26">
        <v>501</v>
      </c>
      <c r="P26">
        <v>10</v>
      </c>
      <c r="Q26">
        <v>7</v>
      </c>
      <c r="R26">
        <v>87</v>
      </c>
      <c r="S26">
        <v>3</v>
      </c>
      <c r="T26">
        <v>569</v>
      </c>
      <c r="U26">
        <v>0</v>
      </c>
      <c r="V26">
        <v>33</v>
      </c>
      <c r="W26" s="27">
        <v>450</v>
      </c>
      <c r="X26" s="1">
        <v>0.38826574633304572</v>
      </c>
      <c r="Y26" s="1">
        <v>0.44952545297670404</v>
      </c>
      <c r="Z26" s="1">
        <v>0.43226919758412424</v>
      </c>
      <c r="AA26" s="1">
        <v>0.38826574633304572</v>
      </c>
      <c r="AB26" s="1">
        <v>1.2942191544434857E-2</v>
      </c>
      <c r="AC26" s="1">
        <v>0</v>
      </c>
      <c r="AD26" s="1">
        <v>5.3494391716997408E-2</v>
      </c>
      <c r="AE26" s="1">
        <v>2.8472821397756688E-2</v>
      </c>
      <c r="AF26" s="1">
        <v>0.34005763688760809</v>
      </c>
      <c r="AG26" s="1">
        <v>0.65129682997118155</v>
      </c>
      <c r="AH26" s="1">
        <v>8.6455331412103754E-3</v>
      </c>
      <c r="AI26" s="1">
        <v>0.9890282131661442</v>
      </c>
      <c r="AJ26" s="1">
        <v>1.0971786833855799E-2</v>
      </c>
      <c r="AK26" s="1">
        <v>6.7114093959731544E-2</v>
      </c>
      <c r="AL26" s="1">
        <v>0.93288590604026844</v>
      </c>
      <c r="AM26" s="1">
        <v>1.4792899408284023E-2</v>
      </c>
      <c r="AN26" s="1">
        <v>1.0355029585798817E-2</v>
      </c>
      <c r="AO26" s="1">
        <v>0.128698224852071</v>
      </c>
      <c r="AP26" s="1">
        <v>4.4378698224852072E-3</v>
      </c>
      <c r="AQ26" s="25">
        <v>0.84171597633136097</v>
      </c>
      <c r="AR26" s="25">
        <v>0</v>
      </c>
    </row>
    <row r="27" spans="1:44" x14ac:dyDescent="0.35">
      <c r="A27" t="s">
        <v>91</v>
      </c>
      <c r="B27">
        <v>1083</v>
      </c>
      <c r="C27">
        <v>413</v>
      </c>
      <c r="D27">
        <v>561</v>
      </c>
      <c r="E27">
        <v>0</v>
      </c>
      <c r="F27">
        <v>0</v>
      </c>
      <c r="G27">
        <v>109</v>
      </c>
      <c r="H27">
        <v>900</v>
      </c>
      <c r="I27">
        <v>62</v>
      </c>
      <c r="J27">
        <v>0</v>
      </c>
      <c r="K27">
        <v>121</v>
      </c>
      <c r="L27">
        <v>21</v>
      </c>
      <c r="M27">
        <v>701</v>
      </c>
      <c r="N27">
        <v>13</v>
      </c>
      <c r="O27">
        <v>348</v>
      </c>
      <c r="P27">
        <v>48</v>
      </c>
      <c r="Q27">
        <v>11</v>
      </c>
      <c r="R27">
        <v>227</v>
      </c>
      <c r="S27">
        <v>15</v>
      </c>
      <c r="T27">
        <v>423</v>
      </c>
      <c r="U27">
        <v>4</v>
      </c>
      <c r="V27">
        <v>24</v>
      </c>
      <c r="W27" s="27">
        <v>335</v>
      </c>
      <c r="X27" s="1">
        <v>0.10064635272391505</v>
      </c>
      <c r="Y27" s="1">
        <v>0.11172668513388735</v>
      </c>
      <c r="Z27" s="1">
        <v>0.32132963988919666</v>
      </c>
      <c r="AA27" s="1">
        <v>0.30932594644506001</v>
      </c>
      <c r="AB27" s="1">
        <v>0</v>
      </c>
      <c r="AC27" s="1">
        <v>0</v>
      </c>
      <c r="AD27" s="1">
        <v>1.2003693444136657E-2</v>
      </c>
      <c r="AE27" s="1">
        <v>2.2160664819944598E-2</v>
      </c>
      <c r="AF27" s="1">
        <v>0.42402464065708417</v>
      </c>
      <c r="AG27" s="1">
        <v>0.57597535934291577</v>
      </c>
      <c r="AH27" s="1">
        <v>0</v>
      </c>
      <c r="AI27" s="1">
        <v>0.9355509355509356</v>
      </c>
      <c r="AJ27" s="1">
        <v>6.4449064449064453E-2</v>
      </c>
      <c r="AK27" s="1">
        <v>2.9085872576177285E-2</v>
      </c>
      <c r="AL27" s="1">
        <v>0.97091412742382266</v>
      </c>
      <c r="AM27" s="1">
        <v>6.5934065934065936E-2</v>
      </c>
      <c r="AN27" s="1">
        <v>1.510989010989011E-2</v>
      </c>
      <c r="AO27" s="1">
        <v>0.31181318681318682</v>
      </c>
      <c r="AP27" s="1">
        <v>2.0604395604395604E-2</v>
      </c>
      <c r="AQ27" s="25">
        <v>0.58104395604395609</v>
      </c>
      <c r="AR27" s="25">
        <v>5.4945054945054949E-3</v>
      </c>
    </row>
    <row r="28" spans="1:44" x14ac:dyDescent="0.35">
      <c r="A28" t="s">
        <v>62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 s="27">
        <v>0</v>
      </c>
      <c r="X28" s="1" t="s">
        <v>84</v>
      </c>
      <c r="Y28" s="1" t="s">
        <v>84</v>
      </c>
      <c r="Z28" s="1" t="s">
        <v>84</v>
      </c>
      <c r="AA28" s="1" t="s">
        <v>84</v>
      </c>
      <c r="AB28" s="1" t="s">
        <v>84</v>
      </c>
      <c r="AC28" s="1" t="s">
        <v>84</v>
      </c>
      <c r="AD28" s="1" t="s">
        <v>84</v>
      </c>
      <c r="AE28" s="1" t="s">
        <v>84</v>
      </c>
      <c r="AF28" s="1" t="s">
        <v>84</v>
      </c>
      <c r="AG28" s="1" t="s">
        <v>84</v>
      </c>
      <c r="AH28" s="1" t="s">
        <v>84</v>
      </c>
      <c r="AI28" s="1" t="s">
        <v>84</v>
      </c>
      <c r="AJ28" s="1" t="s">
        <v>84</v>
      </c>
      <c r="AK28" s="1" t="s">
        <v>84</v>
      </c>
      <c r="AL28" s="1" t="s">
        <v>84</v>
      </c>
      <c r="AM28" s="1" t="s">
        <v>84</v>
      </c>
      <c r="AN28" s="1" t="s">
        <v>84</v>
      </c>
      <c r="AO28" s="1" t="s">
        <v>84</v>
      </c>
      <c r="AP28" s="1" t="s">
        <v>84</v>
      </c>
      <c r="AQ28" s="25" t="s">
        <v>84</v>
      </c>
      <c r="AR28" s="25" t="s">
        <v>84</v>
      </c>
    </row>
    <row r="29" spans="1:44" x14ac:dyDescent="0.35">
      <c r="A29" t="s">
        <v>79</v>
      </c>
      <c r="B29">
        <v>2488</v>
      </c>
      <c r="C29">
        <v>900</v>
      </c>
      <c r="D29">
        <v>1029</v>
      </c>
      <c r="E29">
        <v>1</v>
      </c>
      <c r="F29">
        <v>14</v>
      </c>
      <c r="G29">
        <v>544</v>
      </c>
      <c r="H29">
        <v>2227</v>
      </c>
      <c r="I29">
        <v>105</v>
      </c>
      <c r="J29">
        <v>0</v>
      </c>
      <c r="K29">
        <v>156</v>
      </c>
      <c r="L29">
        <v>65</v>
      </c>
      <c r="M29">
        <v>1426</v>
      </c>
      <c r="N29">
        <v>133</v>
      </c>
      <c r="O29">
        <v>864</v>
      </c>
      <c r="P29">
        <v>138</v>
      </c>
      <c r="Q29">
        <v>16</v>
      </c>
      <c r="R29">
        <v>242</v>
      </c>
      <c r="S29">
        <v>28</v>
      </c>
      <c r="T29">
        <v>1135</v>
      </c>
      <c r="U29">
        <v>88</v>
      </c>
      <c r="V29">
        <v>147</v>
      </c>
      <c r="W29" s="27">
        <v>706</v>
      </c>
      <c r="X29" s="1">
        <v>0.21864951768488747</v>
      </c>
      <c r="Y29" s="1">
        <v>6.2700964630225078E-2</v>
      </c>
      <c r="Z29" s="1">
        <v>0.34726688102893893</v>
      </c>
      <c r="AA29" s="1">
        <v>0.2837620578778135</v>
      </c>
      <c r="AB29" s="1">
        <v>5.627009646302251E-3</v>
      </c>
      <c r="AC29" s="1">
        <v>0</v>
      </c>
      <c r="AD29" s="1">
        <v>5.3456591639871383E-2</v>
      </c>
      <c r="AE29" s="1">
        <v>5.9083601286173633E-2</v>
      </c>
      <c r="AF29" s="1">
        <v>0.46632124352331605</v>
      </c>
      <c r="AG29" s="1">
        <v>0.53316062176165802</v>
      </c>
      <c r="AH29" s="1">
        <v>5.1813471502590671E-4</v>
      </c>
      <c r="AI29" s="1">
        <v>0.95497427101200683</v>
      </c>
      <c r="AJ29" s="1">
        <v>4.502572898799314E-2</v>
      </c>
      <c r="AK29" s="1">
        <v>4.3594902749832326E-2</v>
      </c>
      <c r="AL29" s="1">
        <v>0.95640509725016765</v>
      </c>
      <c r="AM29" s="1">
        <v>8.3788706739526417E-2</v>
      </c>
      <c r="AN29" s="1">
        <v>9.7146326654523382E-3</v>
      </c>
      <c r="AO29" s="1">
        <v>0.14693381906496661</v>
      </c>
      <c r="AP29" s="1">
        <v>1.700060716454159E-2</v>
      </c>
      <c r="AQ29" s="25">
        <v>0.68913175470552523</v>
      </c>
      <c r="AR29" s="25">
        <v>5.3430479659987859E-2</v>
      </c>
    </row>
    <row r="30" spans="1:44" x14ac:dyDescent="0.35">
      <c r="A30" t="s">
        <v>63</v>
      </c>
      <c r="B30">
        <v>9818</v>
      </c>
      <c r="C30">
        <v>3485</v>
      </c>
      <c r="D30">
        <v>5016</v>
      </c>
      <c r="E30">
        <v>86</v>
      </c>
      <c r="F30">
        <v>172</v>
      </c>
      <c r="G30">
        <v>1059</v>
      </c>
      <c r="H30">
        <v>7036</v>
      </c>
      <c r="I30">
        <v>1378</v>
      </c>
      <c r="J30">
        <v>28</v>
      </c>
      <c r="K30">
        <v>1376</v>
      </c>
      <c r="L30">
        <v>413</v>
      </c>
      <c r="M30">
        <v>5759</v>
      </c>
      <c r="N30">
        <v>707</v>
      </c>
      <c r="O30">
        <v>2939</v>
      </c>
      <c r="P30">
        <v>243</v>
      </c>
      <c r="Q30">
        <v>114</v>
      </c>
      <c r="R30">
        <v>1322</v>
      </c>
      <c r="S30">
        <v>23</v>
      </c>
      <c r="T30">
        <v>4658</v>
      </c>
      <c r="U30">
        <v>260</v>
      </c>
      <c r="V30">
        <v>491</v>
      </c>
      <c r="W30" s="27">
        <v>2804</v>
      </c>
      <c r="X30" s="1">
        <v>0.10786310857608475</v>
      </c>
      <c r="Y30" s="1">
        <v>0.14015074353228762</v>
      </c>
      <c r="Z30" s="1">
        <v>0.299348136076594</v>
      </c>
      <c r="AA30" s="1">
        <v>0.28559788144224896</v>
      </c>
      <c r="AB30" s="1">
        <v>1.7518842941535953E-2</v>
      </c>
      <c r="AC30" s="1">
        <v>2.851904664901202E-3</v>
      </c>
      <c r="AD30" s="1">
        <v>7.2010592788755351E-2</v>
      </c>
      <c r="AE30" s="1">
        <v>5.0010185373803216E-2</v>
      </c>
      <c r="AF30" s="1">
        <v>0.40584604634913241</v>
      </c>
      <c r="AG30" s="1">
        <v>0.58413881448701521</v>
      </c>
      <c r="AH30" s="1">
        <v>1.0015139163852336E-2</v>
      </c>
      <c r="AI30" s="1">
        <v>0.83622533872117899</v>
      </c>
      <c r="AJ30" s="1">
        <v>0.16377466127882101</v>
      </c>
      <c r="AK30" s="1">
        <v>6.6915100453661697E-2</v>
      </c>
      <c r="AL30" s="1">
        <v>0.93308489954633833</v>
      </c>
      <c r="AM30" s="1">
        <v>3.6706948640483385E-2</v>
      </c>
      <c r="AN30" s="1">
        <v>1.7220543806646525E-2</v>
      </c>
      <c r="AO30" s="1">
        <v>0.19969788519637463</v>
      </c>
      <c r="AP30" s="1">
        <v>3.4743202416918431E-3</v>
      </c>
      <c r="AQ30" s="25">
        <v>0.70362537764350452</v>
      </c>
      <c r="AR30" s="25">
        <v>3.9274924471299093E-2</v>
      </c>
    </row>
    <row r="31" spans="1:44" x14ac:dyDescent="0.35">
      <c r="A31" t="s">
        <v>64</v>
      </c>
      <c r="B31">
        <v>11456</v>
      </c>
      <c r="C31">
        <v>1224</v>
      </c>
      <c r="D31">
        <v>6966</v>
      </c>
      <c r="E31">
        <v>31</v>
      </c>
      <c r="F31">
        <v>2242</v>
      </c>
      <c r="G31">
        <v>993</v>
      </c>
      <c r="H31">
        <v>882</v>
      </c>
      <c r="I31">
        <v>7856</v>
      </c>
      <c r="J31">
        <v>54</v>
      </c>
      <c r="K31">
        <v>2664</v>
      </c>
      <c r="L31">
        <v>722</v>
      </c>
      <c r="M31">
        <v>5669</v>
      </c>
      <c r="N31">
        <v>3121</v>
      </c>
      <c r="O31">
        <v>1944</v>
      </c>
      <c r="P31">
        <v>137</v>
      </c>
      <c r="Q31">
        <v>280</v>
      </c>
      <c r="R31">
        <v>1676</v>
      </c>
      <c r="S31">
        <v>19</v>
      </c>
      <c r="T31">
        <v>6214</v>
      </c>
      <c r="U31">
        <v>217</v>
      </c>
      <c r="V31">
        <v>1965</v>
      </c>
      <c r="W31" s="27">
        <v>1171</v>
      </c>
      <c r="X31" s="1">
        <v>8.6679469273743023E-2</v>
      </c>
      <c r="Y31" s="1">
        <v>0.23254189944134079</v>
      </c>
      <c r="Z31" s="1">
        <v>0.16969273743016761</v>
      </c>
      <c r="AA31" s="1">
        <v>0.10221717877094973</v>
      </c>
      <c r="AB31" s="1">
        <v>0.19570530726256982</v>
      </c>
      <c r="AC31" s="1">
        <v>4.7136871508379891E-3</v>
      </c>
      <c r="AD31" s="1">
        <v>0.2724336592178771</v>
      </c>
      <c r="AE31" s="1">
        <v>0.17152583798882681</v>
      </c>
      <c r="AF31" s="1">
        <v>0.14888699671572803</v>
      </c>
      <c r="AG31" s="1">
        <v>0.84734217248509913</v>
      </c>
      <c r="AH31" s="1">
        <v>3.77083079917285E-3</v>
      </c>
      <c r="AI31" s="1">
        <v>0.10093842984664683</v>
      </c>
      <c r="AJ31" s="1">
        <v>0.8990615701533532</v>
      </c>
      <c r="AK31" s="1">
        <v>0.11297136598341417</v>
      </c>
      <c r="AL31" s="1">
        <v>0.88702863401658583</v>
      </c>
      <c r="AM31" s="1">
        <v>1.6036521128409222E-2</v>
      </c>
      <c r="AN31" s="1">
        <v>3.2775371649303525E-2</v>
      </c>
      <c r="AO31" s="1">
        <v>0.1961840103008311</v>
      </c>
      <c r="AP31" s="1">
        <v>2.2240430762027392E-3</v>
      </c>
      <c r="AQ31" s="25">
        <v>0.72737914081704325</v>
      </c>
      <c r="AR31" s="25">
        <v>2.540091302821023E-2</v>
      </c>
    </row>
    <row r="32" spans="1:44" x14ac:dyDescent="0.35">
      <c r="A32" t="s">
        <v>65</v>
      </c>
      <c r="B32">
        <v>6033</v>
      </c>
      <c r="C32">
        <v>1823</v>
      </c>
      <c r="D32">
        <v>2523</v>
      </c>
      <c r="E32">
        <v>35</v>
      </c>
      <c r="F32">
        <v>62</v>
      </c>
      <c r="G32">
        <v>1590</v>
      </c>
      <c r="H32">
        <v>4702</v>
      </c>
      <c r="I32">
        <v>417</v>
      </c>
      <c r="J32">
        <v>10</v>
      </c>
      <c r="K32">
        <v>904</v>
      </c>
      <c r="L32">
        <v>485</v>
      </c>
      <c r="M32">
        <v>3350</v>
      </c>
      <c r="N32">
        <v>190</v>
      </c>
      <c r="O32">
        <v>2008</v>
      </c>
      <c r="P32">
        <v>82</v>
      </c>
      <c r="Q32">
        <v>45</v>
      </c>
      <c r="R32">
        <v>667</v>
      </c>
      <c r="S32">
        <v>16</v>
      </c>
      <c r="T32">
        <v>3094</v>
      </c>
      <c r="U32">
        <v>93</v>
      </c>
      <c r="V32">
        <v>146</v>
      </c>
      <c r="W32" s="27">
        <v>1930</v>
      </c>
      <c r="X32" s="1">
        <v>0.26355047240179014</v>
      </c>
      <c r="Y32" s="1">
        <v>0.14984253273661527</v>
      </c>
      <c r="Z32" s="1">
        <v>0.33283606829106582</v>
      </c>
      <c r="AA32" s="1">
        <v>0.31990717719211004</v>
      </c>
      <c r="AB32" s="1">
        <v>1.0276810873528924E-2</v>
      </c>
      <c r="AC32" s="1">
        <v>1.6575501408917621E-3</v>
      </c>
      <c r="AD32" s="1">
        <v>3.1493452676943479E-2</v>
      </c>
      <c r="AE32" s="1">
        <v>2.4200232057019724E-2</v>
      </c>
      <c r="AF32" s="1">
        <v>0.41611504222780188</v>
      </c>
      <c r="AG32" s="1">
        <v>0.57589591417484598</v>
      </c>
      <c r="AH32" s="1">
        <v>7.9890435973522019E-3</v>
      </c>
      <c r="AI32" s="1">
        <v>0.91853877710490328</v>
      </c>
      <c r="AJ32" s="1">
        <v>8.1461222895096705E-2</v>
      </c>
      <c r="AK32" s="1">
        <v>0.12646675358539766</v>
      </c>
      <c r="AL32" s="1">
        <v>0.87353324641460239</v>
      </c>
      <c r="AM32" s="1">
        <v>2.051538653990493E-2</v>
      </c>
      <c r="AN32" s="1">
        <v>1.1258443832874656E-2</v>
      </c>
      <c r="AO32" s="1">
        <v>0.16687515636727546</v>
      </c>
      <c r="AP32" s="1">
        <v>4.0030022516887665E-3</v>
      </c>
      <c r="AQ32" s="25">
        <v>0.77408056042031526</v>
      </c>
      <c r="AR32" s="25">
        <v>2.3267450587940955E-2</v>
      </c>
    </row>
    <row r="33" spans="1:44" x14ac:dyDescent="0.35">
      <c r="A33" t="s">
        <v>80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 s="27">
        <v>0</v>
      </c>
      <c r="X33" s="1" t="s">
        <v>84</v>
      </c>
      <c r="Y33" s="1" t="s">
        <v>84</v>
      </c>
      <c r="Z33" s="1" t="s">
        <v>84</v>
      </c>
      <c r="AA33" s="1" t="s">
        <v>84</v>
      </c>
      <c r="AB33" s="1" t="s">
        <v>84</v>
      </c>
      <c r="AC33" s="1" t="s">
        <v>84</v>
      </c>
      <c r="AD33" s="1" t="s">
        <v>84</v>
      </c>
      <c r="AE33" s="1" t="s">
        <v>84</v>
      </c>
      <c r="AF33" s="1" t="s">
        <v>84</v>
      </c>
      <c r="AG33" s="1" t="s">
        <v>84</v>
      </c>
      <c r="AH33" s="1" t="s">
        <v>84</v>
      </c>
      <c r="AI33" s="1" t="s">
        <v>84</v>
      </c>
      <c r="AJ33" s="1" t="s">
        <v>84</v>
      </c>
      <c r="AK33" s="1" t="s">
        <v>84</v>
      </c>
      <c r="AL33" s="1" t="s">
        <v>84</v>
      </c>
      <c r="AM33" s="1" t="s">
        <v>84</v>
      </c>
      <c r="AN33" s="1" t="s">
        <v>84</v>
      </c>
      <c r="AO33" s="1" t="s">
        <v>84</v>
      </c>
      <c r="AP33" s="1" t="s">
        <v>84</v>
      </c>
      <c r="AQ33" s="25" t="s">
        <v>84</v>
      </c>
      <c r="AR33" s="25" t="s">
        <v>84</v>
      </c>
    </row>
    <row r="34" spans="1:44" x14ac:dyDescent="0.35">
      <c r="A34" t="s">
        <v>92</v>
      </c>
      <c r="B34">
        <v>34</v>
      </c>
      <c r="C34">
        <v>9</v>
      </c>
      <c r="D34">
        <v>21</v>
      </c>
      <c r="E34">
        <v>0</v>
      </c>
      <c r="F34">
        <v>1</v>
      </c>
      <c r="G34">
        <v>3</v>
      </c>
      <c r="H34">
        <v>30</v>
      </c>
      <c r="I34">
        <v>1</v>
      </c>
      <c r="J34">
        <v>0</v>
      </c>
      <c r="K34">
        <v>3</v>
      </c>
      <c r="L34">
        <v>7</v>
      </c>
      <c r="M34">
        <v>24</v>
      </c>
      <c r="N34">
        <v>0</v>
      </c>
      <c r="O34">
        <v>3</v>
      </c>
      <c r="P34">
        <v>0</v>
      </c>
      <c r="Q34">
        <v>0</v>
      </c>
      <c r="R34">
        <v>7</v>
      </c>
      <c r="S34">
        <v>0</v>
      </c>
      <c r="T34">
        <v>21</v>
      </c>
      <c r="U34">
        <v>0</v>
      </c>
      <c r="V34">
        <v>3</v>
      </c>
      <c r="W34" s="27">
        <v>3</v>
      </c>
      <c r="X34" s="1">
        <v>8.8235294117647065E-2</v>
      </c>
      <c r="Y34" s="1">
        <v>8.8235294117647065E-2</v>
      </c>
      <c r="Z34" s="1">
        <v>8.8235294117647065E-2</v>
      </c>
      <c r="AA34" s="1">
        <v>8.8235294117647065E-2</v>
      </c>
      <c r="AB34" s="1">
        <v>2.9411764705882353E-2</v>
      </c>
      <c r="AC34" s="1">
        <v>0</v>
      </c>
      <c r="AD34" s="1">
        <v>0</v>
      </c>
      <c r="AE34" s="1">
        <v>8.8235294117647065E-2</v>
      </c>
      <c r="AF34" s="1">
        <v>0.3</v>
      </c>
      <c r="AG34" s="1">
        <v>0.7</v>
      </c>
      <c r="AH34" s="1">
        <v>0</v>
      </c>
      <c r="AI34" s="1">
        <v>0.967741935483871</v>
      </c>
      <c r="AJ34" s="1">
        <v>3.2258064516129031E-2</v>
      </c>
      <c r="AK34" s="1">
        <v>0.22580645161290322</v>
      </c>
      <c r="AL34" s="1">
        <v>0.77419354838709675</v>
      </c>
      <c r="AM34" s="1">
        <v>0</v>
      </c>
      <c r="AN34" s="1">
        <v>0</v>
      </c>
      <c r="AO34" s="1">
        <v>0.25</v>
      </c>
      <c r="AP34" s="1">
        <v>0</v>
      </c>
      <c r="AQ34" s="25">
        <v>0.75</v>
      </c>
      <c r="AR34" s="25">
        <v>0</v>
      </c>
    </row>
    <row r="35" spans="1:44" x14ac:dyDescent="0.35">
      <c r="A35" t="s">
        <v>66</v>
      </c>
      <c r="B35">
        <v>4710</v>
      </c>
      <c r="C35">
        <v>1648</v>
      </c>
      <c r="D35">
        <v>2517</v>
      </c>
      <c r="E35">
        <v>29</v>
      </c>
      <c r="F35">
        <v>53</v>
      </c>
      <c r="G35">
        <v>463</v>
      </c>
      <c r="H35">
        <v>3462</v>
      </c>
      <c r="I35">
        <v>575</v>
      </c>
      <c r="J35">
        <v>5</v>
      </c>
      <c r="K35">
        <v>668</v>
      </c>
      <c r="L35">
        <v>425</v>
      </c>
      <c r="M35">
        <v>3218</v>
      </c>
      <c r="N35">
        <v>230</v>
      </c>
      <c r="O35">
        <v>837</v>
      </c>
      <c r="P35">
        <v>142</v>
      </c>
      <c r="Q35">
        <v>93</v>
      </c>
      <c r="R35">
        <v>465</v>
      </c>
      <c r="S35">
        <v>9</v>
      </c>
      <c r="T35">
        <v>3059</v>
      </c>
      <c r="U35">
        <v>124</v>
      </c>
      <c r="V35">
        <v>182</v>
      </c>
      <c r="W35" s="27">
        <v>676</v>
      </c>
      <c r="X35" s="1">
        <v>9.8301486199575377E-2</v>
      </c>
      <c r="Y35" s="1">
        <v>0.14182590233545647</v>
      </c>
      <c r="Z35" s="1">
        <v>0.17770700636942674</v>
      </c>
      <c r="AA35" s="1">
        <v>0.1435244161358811</v>
      </c>
      <c r="AB35" s="1">
        <v>1.1252653927813163E-2</v>
      </c>
      <c r="AC35" s="1">
        <v>1.0615711252653928E-3</v>
      </c>
      <c r="AD35" s="1">
        <v>4.8832271762208071E-2</v>
      </c>
      <c r="AE35" s="1">
        <v>3.8641188959660296E-2</v>
      </c>
      <c r="AF35" s="1">
        <v>0.39294229852169765</v>
      </c>
      <c r="AG35" s="1">
        <v>0.60014306151645203</v>
      </c>
      <c r="AH35" s="1">
        <v>6.914639961850262E-3</v>
      </c>
      <c r="AI35" s="1">
        <v>0.85756750061927178</v>
      </c>
      <c r="AJ35" s="1">
        <v>0.14243249938072827</v>
      </c>
      <c r="AK35" s="1">
        <v>0.11666209168267912</v>
      </c>
      <c r="AL35" s="1">
        <v>0.88333790831732084</v>
      </c>
      <c r="AM35" s="1">
        <v>3.6485097636176772E-2</v>
      </c>
      <c r="AN35" s="1">
        <v>2.3895169578622817E-2</v>
      </c>
      <c r="AO35" s="1">
        <v>0.11947584789311408</v>
      </c>
      <c r="AP35" s="1">
        <v>2.3124357656731757E-3</v>
      </c>
      <c r="AQ35" s="25">
        <v>0.78597122302158273</v>
      </c>
      <c r="AR35" s="25">
        <v>3.1860226104830421E-2</v>
      </c>
    </row>
    <row r="36" spans="1:44" x14ac:dyDescent="0.35">
      <c r="A36" t="s">
        <v>81</v>
      </c>
      <c r="B36">
        <v>973</v>
      </c>
      <c r="C36">
        <v>51</v>
      </c>
      <c r="D36">
        <v>115</v>
      </c>
      <c r="E36">
        <v>0</v>
      </c>
      <c r="F36">
        <v>0</v>
      </c>
      <c r="G36">
        <v>807</v>
      </c>
      <c r="H36">
        <v>332</v>
      </c>
      <c r="I36">
        <v>6</v>
      </c>
      <c r="J36">
        <v>0</v>
      </c>
      <c r="K36">
        <v>635</v>
      </c>
      <c r="L36">
        <v>3</v>
      </c>
      <c r="M36">
        <v>151</v>
      </c>
      <c r="N36">
        <v>0</v>
      </c>
      <c r="O36">
        <v>819</v>
      </c>
      <c r="P36">
        <v>1</v>
      </c>
      <c r="Q36">
        <v>3</v>
      </c>
      <c r="R36">
        <v>12</v>
      </c>
      <c r="S36">
        <v>0</v>
      </c>
      <c r="T36">
        <v>139</v>
      </c>
      <c r="U36">
        <v>7</v>
      </c>
      <c r="V36">
        <v>12</v>
      </c>
      <c r="W36" s="27">
        <v>807</v>
      </c>
      <c r="X36" s="1">
        <v>0.829393627954779</v>
      </c>
      <c r="Y36" s="1">
        <v>0.65262076053442963</v>
      </c>
      <c r="Z36" s="1">
        <v>0.84172661870503596</v>
      </c>
      <c r="AA36" s="1">
        <v>0.829393627954779</v>
      </c>
      <c r="AB36" s="1">
        <v>0</v>
      </c>
      <c r="AC36" s="1">
        <v>0</v>
      </c>
      <c r="AD36" s="1">
        <v>0</v>
      </c>
      <c r="AE36" s="1">
        <v>1.2332990750256937E-2</v>
      </c>
      <c r="AF36" s="1">
        <v>0.30722891566265059</v>
      </c>
      <c r="AG36" s="1">
        <v>0.69277108433734935</v>
      </c>
      <c r="AH36" s="1">
        <v>0</v>
      </c>
      <c r="AI36" s="1">
        <v>0.98224852071005919</v>
      </c>
      <c r="AJ36" s="1">
        <v>1.7751479289940829E-2</v>
      </c>
      <c r="AK36" s="1">
        <v>1.948051948051948E-2</v>
      </c>
      <c r="AL36" s="1">
        <v>0.98051948051948057</v>
      </c>
      <c r="AM36" s="1">
        <v>6.1728395061728392E-3</v>
      </c>
      <c r="AN36" s="1">
        <v>1.8518518518518517E-2</v>
      </c>
      <c r="AO36" s="1">
        <v>7.407407407407407E-2</v>
      </c>
      <c r="AP36" s="1">
        <v>0</v>
      </c>
      <c r="AQ36" s="25">
        <v>0.85802469135802473</v>
      </c>
      <c r="AR36" s="25">
        <v>4.3209876543209874E-2</v>
      </c>
    </row>
    <row r="37" spans="1:44" x14ac:dyDescent="0.35">
      <c r="A37" t="s">
        <v>67</v>
      </c>
      <c r="B37">
        <v>18603</v>
      </c>
      <c r="C37">
        <v>3251</v>
      </c>
      <c r="D37">
        <v>4372</v>
      </c>
      <c r="E37">
        <v>8</v>
      </c>
      <c r="F37">
        <v>48</v>
      </c>
      <c r="G37">
        <v>10924</v>
      </c>
      <c r="H37">
        <v>11237</v>
      </c>
      <c r="I37">
        <v>714</v>
      </c>
      <c r="J37">
        <v>0</v>
      </c>
      <c r="K37">
        <v>6652</v>
      </c>
      <c r="L37">
        <v>644</v>
      </c>
      <c r="M37">
        <v>5219</v>
      </c>
      <c r="N37">
        <v>150</v>
      </c>
      <c r="O37">
        <v>12590</v>
      </c>
      <c r="P37">
        <v>71</v>
      </c>
      <c r="Q37">
        <v>75</v>
      </c>
      <c r="R37">
        <v>762</v>
      </c>
      <c r="S37">
        <v>3</v>
      </c>
      <c r="T37">
        <v>4901</v>
      </c>
      <c r="U37">
        <v>171</v>
      </c>
      <c r="V37">
        <v>121</v>
      </c>
      <c r="W37" s="27">
        <v>12520</v>
      </c>
      <c r="X37" s="1">
        <v>0.58721711551900235</v>
      </c>
      <c r="Y37" s="1">
        <v>0.35757673493522552</v>
      </c>
      <c r="Z37" s="1">
        <v>0.67677256356501636</v>
      </c>
      <c r="AA37" s="1">
        <v>0.67300972961350325</v>
      </c>
      <c r="AB37" s="1">
        <v>2.580228995323335E-3</v>
      </c>
      <c r="AC37" s="1">
        <v>0</v>
      </c>
      <c r="AD37" s="1">
        <v>8.0632156103854213E-3</v>
      </c>
      <c r="AE37" s="1">
        <v>6.5043272590442399E-3</v>
      </c>
      <c r="AF37" s="1">
        <v>0.42602542261826759</v>
      </c>
      <c r="AG37" s="1">
        <v>0.57292622198925436</v>
      </c>
      <c r="AH37" s="1">
        <v>1.04835539247805E-3</v>
      </c>
      <c r="AI37" s="1">
        <v>0.94025604551920339</v>
      </c>
      <c r="AJ37" s="1">
        <v>5.9743954480796585E-2</v>
      </c>
      <c r="AK37" s="1">
        <v>0.10984137813406106</v>
      </c>
      <c r="AL37" s="1">
        <v>0.89015862186593897</v>
      </c>
      <c r="AM37" s="1">
        <v>1.18669563763998E-2</v>
      </c>
      <c r="AN37" s="1">
        <v>1.2535517299013872E-2</v>
      </c>
      <c r="AO37" s="1">
        <v>0.12736085575798095</v>
      </c>
      <c r="AP37" s="1">
        <v>5.0142069196055486E-4</v>
      </c>
      <c r="AQ37" s="25">
        <v>0.81915427043289324</v>
      </c>
      <c r="AR37" s="25">
        <v>2.8580979441751631E-2</v>
      </c>
    </row>
    <row r="38" spans="1:44" x14ac:dyDescent="0.35">
      <c r="A38" t="s">
        <v>93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 s="27">
        <v>0</v>
      </c>
      <c r="X38" s="1" t="s">
        <v>84</v>
      </c>
      <c r="Y38" s="1" t="s">
        <v>84</v>
      </c>
      <c r="Z38" s="1" t="s">
        <v>84</v>
      </c>
      <c r="AA38" s="1" t="s">
        <v>84</v>
      </c>
      <c r="AB38" s="1" t="s">
        <v>84</v>
      </c>
      <c r="AC38" s="1" t="s">
        <v>84</v>
      </c>
      <c r="AD38" s="1" t="s">
        <v>84</v>
      </c>
      <c r="AE38" s="1" t="s">
        <v>84</v>
      </c>
      <c r="AF38" s="1" t="s">
        <v>84</v>
      </c>
      <c r="AG38" s="1" t="s">
        <v>84</v>
      </c>
      <c r="AH38" s="1" t="s">
        <v>84</v>
      </c>
      <c r="AI38" s="1" t="s">
        <v>84</v>
      </c>
      <c r="AJ38" s="1" t="s">
        <v>84</v>
      </c>
      <c r="AK38" s="1" t="s">
        <v>84</v>
      </c>
      <c r="AL38" s="1" t="s">
        <v>84</v>
      </c>
      <c r="AM38" s="1" t="s">
        <v>84</v>
      </c>
      <c r="AN38" s="1" t="s">
        <v>84</v>
      </c>
      <c r="AO38" s="1" t="s">
        <v>84</v>
      </c>
      <c r="AP38" s="1" t="s">
        <v>84</v>
      </c>
      <c r="AQ38" s="25" t="s">
        <v>84</v>
      </c>
      <c r="AR38" s="25" t="s">
        <v>84</v>
      </c>
    </row>
    <row r="39" spans="1:44" x14ac:dyDescent="0.35">
      <c r="A39" t="s">
        <v>94</v>
      </c>
      <c r="B39">
        <v>351</v>
      </c>
      <c r="C39">
        <v>29</v>
      </c>
      <c r="D39">
        <v>179</v>
      </c>
      <c r="E39">
        <v>3</v>
      </c>
      <c r="F39">
        <v>140</v>
      </c>
      <c r="G39">
        <v>0</v>
      </c>
      <c r="H39">
        <v>0</v>
      </c>
      <c r="I39">
        <v>350</v>
      </c>
      <c r="J39">
        <v>1</v>
      </c>
      <c r="K39">
        <v>0</v>
      </c>
      <c r="L39">
        <v>5</v>
      </c>
      <c r="M39">
        <v>201</v>
      </c>
      <c r="N39">
        <v>145</v>
      </c>
      <c r="O39">
        <v>0</v>
      </c>
      <c r="P39">
        <v>2</v>
      </c>
      <c r="Q39">
        <v>6</v>
      </c>
      <c r="R39">
        <v>18</v>
      </c>
      <c r="S39">
        <v>0</v>
      </c>
      <c r="T39">
        <v>190</v>
      </c>
      <c r="U39">
        <v>5</v>
      </c>
      <c r="V39">
        <v>141</v>
      </c>
      <c r="W39" s="27">
        <v>0</v>
      </c>
      <c r="X39" s="1">
        <v>0</v>
      </c>
      <c r="Y39" s="1">
        <v>0</v>
      </c>
      <c r="Z39" s="1">
        <v>0</v>
      </c>
      <c r="AA39" s="1">
        <v>0</v>
      </c>
      <c r="AB39" s="1">
        <v>0.39886039886039887</v>
      </c>
      <c r="AC39" s="1">
        <v>2.8490028490028491E-3</v>
      </c>
      <c r="AD39" s="1">
        <v>0.4131054131054131</v>
      </c>
      <c r="AE39" s="1">
        <v>0.40170940170940173</v>
      </c>
      <c r="AF39" s="1">
        <v>0.13744075829383887</v>
      </c>
      <c r="AG39" s="1">
        <v>0.84834123222748814</v>
      </c>
      <c r="AH39" s="1">
        <v>1.4218009478672985E-2</v>
      </c>
      <c r="AI39" s="1">
        <v>0</v>
      </c>
      <c r="AJ39" s="1">
        <v>1</v>
      </c>
      <c r="AK39" s="1">
        <v>2.4271844660194174E-2</v>
      </c>
      <c r="AL39" s="1">
        <v>0.97572815533980584</v>
      </c>
      <c r="AM39" s="1">
        <v>9.0497737556561094E-3</v>
      </c>
      <c r="AN39" s="1">
        <v>2.7149321266968326E-2</v>
      </c>
      <c r="AO39" s="1">
        <v>8.1447963800904979E-2</v>
      </c>
      <c r="AP39" s="1">
        <v>0</v>
      </c>
      <c r="AQ39" s="25">
        <v>0.85972850678733037</v>
      </c>
      <c r="AR39" s="25">
        <v>2.2624434389140271E-2</v>
      </c>
    </row>
    <row r="40" spans="1:44" x14ac:dyDescent="0.35">
      <c r="A40" t="s">
        <v>82</v>
      </c>
      <c r="B40">
        <v>307</v>
      </c>
      <c r="C40">
        <v>6</v>
      </c>
      <c r="D40">
        <v>173</v>
      </c>
      <c r="E40">
        <v>0</v>
      </c>
      <c r="F40">
        <v>36</v>
      </c>
      <c r="G40">
        <v>92</v>
      </c>
      <c r="H40">
        <v>0</v>
      </c>
      <c r="I40">
        <v>260</v>
      </c>
      <c r="J40">
        <v>32</v>
      </c>
      <c r="K40">
        <v>15</v>
      </c>
      <c r="L40">
        <v>10</v>
      </c>
      <c r="M40">
        <v>20</v>
      </c>
      <c r="N40">
        <v>136</v>
      </c>
      <c r="O40">
        <v>141</v>
      </c>
      <c r="P40">
        <v>5</v>
      </c>
      <c r="Q40">
        <v>7</v>
      </c>
      <c r="R40">
        <v>36</v>
      </c>
      <c r="S40">
        <v>2</v>
      </c>
      <c r="T40">
        <v>139</v>
      </c>
      <c r="U40">
        <v>0</v>
      </c>
      <c r="V40">
        <v>37</v>
      </c>
      <c r="W40" s="27">
        <v>81</v>
      </c>
      <c r="X40" s="1">
        <v>0.29967426710097722</v>
      </c>
      <c r="Y40" s="1">
        <v>4.8859934853420196E-2</v>
      </c>
      <c r="Z40" s="1">
        <v>0.45928338762214982</v>
      </c>
      <c r="AA40" s="1">
        <v>0.26384364820846906</v>
      </c>
      <c r="AB40" s="1">
        <v>0.11726384364820847</v>
      </c>
      <c r="AC40" s="1">
        <v>0.10423452768729642</v>
      </c>
      <c r="AD40" s="1">
        <v>0.44299674267100975</v>
      </c>
      <c r="AE40" s="1">
        <v>0.12052117263843648</v>
      </c>
      <c r="AF40" s="1">
        <v>3.3519553072625698E-2</v>
      </c>
      <c r="AG40" s="1">
        <v>0.96648044692737434</v>
      </c>
      <c r="AH40" s="1">
        <v>0</v>
      </c>
      <c r="AI40" s="1">
        <v>0</v>
      </c>
      <c r="AJ40" s="1">
        <v>1</v>
      </c>
      <c r="AK40" s="1">
        <v>0.33333333333333331</v>
      </c>
      <c r="AL40" s="1">
        <v>0.66666666666666663</v>
      </c>
      <c r="AM40" s="1">
        <v>2.6455026455026454E-2</v>
      </c>
      <c r="AN40" s="1">
        <v>3.7037037037037035E-2</v>
      </c>
      <c r="AO40" s="1">
        <v>0.19047619047619047</v>
      </c>
      <c r="AP40" s="1">
        <v>1.0582010582010581E-2</v>
      </c>
      <c r="AQ40" s="25">
        <v>0.73544973544973546</v>
      </c>
      <c r="AR40" s="25">
        <v>0</v>
      </c>
    </row>
    <row r="41" spans="1:44" x14ac:dyDescent="0.35">
      <c r="A41" t="s">
        <v>95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 s="27">
        <v>0</v>
      </c>
      <c r="X41" s="1" t="s">
        <v>84</v>
      </c>
      <c r="Y41" s="1" t="s">
        <v>84</v>
      </c>
      <c r="Z41" s="1" t="s">
        <v>84</v>
      </c>
      <c r="AA41" s="1" t="s">
        <v>84</v>
      </c>
      <c r="AB41" s="1" t="s">
        <v>84</v>
      </c>
      <c r="AC41" s="1" t="s">
        <v>84</v>
      </c>
      <c r="AD41" s="1" t="s">
        <v>84</v>
      </c>
      <c r="AE41" s="1" t="s">
        <v>84</v>
      </c>
      <c r="AF41" s="1" t="s">
        <v>84</v>
      </c>
      <c r="AG41" s="1" t="s">
        <v>84</v>
      </c>
      <c r="AH41" s="1" t="s">
        <v>84</v>
      </c>
      <c r="AI41" s="1" t="s">
        <v>84</v>
      </c>
      <c r="AJ41" s="1" t="s">
        <v>84</v>
      </c>
      <c r="AK41" s="1" t="s">
        <v>84</v>
      </c>
      <c r="AL41" s="1" t="s">
        <v>84</v>
      </c>
      <c r="AM41" s="1" t="s">
        <v>84</v>
      </c>
      <c r="AN41" s="1" t="s">
        <v>84</v>
      </c>
      <c r="AO41" s="1" t="s">
        <v>84</v>
      </c>
      <c r="AP41" s="1" t="s">
        <v>84</v>
      </c>
      <c r="AQ41" s="25" t="s">
        <v>84</v>
      </c>
      <c r="AR41" s="25" t="s">
        <v>84</v>
      </c>
    </row>
    <row r="42" spans="1:44" x14ac:dyDescent="0.35">
      <c r="A42" t="s">
        <v>69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 s="27">
        <v>0</v>
      </c>
      <c r="X42" s="1" t="s">
        <v>84</v>
      </c>
      <c r="Y42" s="1" t="s">
        <v>84</v>
      </c>
      <c r="Z42" s="1" t="s">
        <v>84</v>
      </c>
      <c r="AA42" s="1" t="s">
        <v>84</v>
      </c>
      <c r="AB42" s="1" t="s">
        <v>84</v>
      </c>
      <c r="AC42" s="1" t="s">
        <v>84</v>
      </c>
      <c r="AD42" s="1" t="s">
        <v>84</v>
      </c>
      <c r="AE42" s="1" t="s">
        <v>84</v>
      </c>
      <c r="AF42" s="1" t="s">
        <v>84</v>
      </c>
      <c r="AG42" s="1" t="s">
        <v>84</v>
      </c>
      <c r="AH42" s="1" t="s">
        <v>84</v>
      </c>
      <c r="AI42" s="1" t="s">
        <v>84</v>
      </c>
      <c r="AJ42" s="1" t="s">
        <v>84</v>
      </c>
      <c r="AK42" s="1" t="s">
        <v>84</v>
      </c>
      <c r="AL42" s="1" t="s">
        <v>84</v>
      </c>
      <c r="AM42" s="1" t="s">
        <v>84</v>
      </c>
      <c r="AN42" s="1" t="s">
        <v>84</v>
      </c>
      <c r="AO42" s="1" t="s">
        <v>84</v>
      </c>
      <c r="AP42" s="1" t="s">
        <v>84</v>
      </c>
      <c r="AQ42" s="25" t="s">
        <v>84</v>
      </c>
      <c r="AR42" s="25" t="s">
        <v>84</v>
      </c>
    </row>
    <row r="43" spans="1:44" x14ac:dyDescent="0.35">
      <c r="A43" t="s">
        <v>70</v>
      </c>
      <c r="B43">
        <v>9808</v>
      </c>
      <c r="C43">
        <v>1397</v>
      </c>
      <c r="D43">
        <v>5863</v>
      </c>
      <c r="E43">
        <v>27</v>
      </c>
      <c r="F43">
        <v>1007</v>
      </c>
      <c r="G43">
        <v>1514</v>
      </c>
      <c r="H43">
        <v>429</v>
      </c>
      <c r="I43">
        <v>8083</v>
      </c>
      <c r="J43">
        <v>273</v>
      </c>
      <c r="K43">
        <v>1023</v>
      </c>
      <c r="L43">
        <v>306</v>
      </c>
      <c r="M43">
        <v>4615</v>
      </c>
      <c r="N43">
        <v>2721</v>
      </c>
      <c r="O43">
        <v>2166</v>
      </c>
      <c r="P43">
        <v>174</v>
      </c>
      <c r="Q43">
        <v>178</v>
      </c>
      <c r="R43">
        <v>701</v>
      </c>
      <c r="S43">
        <v>16</v>
      </c>
      <c r="T43">
        <v>5502</v>
      </c>
      <c r="U43">
        <v>95</v>
      </c>
      <c r="V43">
        <v>1480</v>
      </c>
      <c r="W43" s="27">
        <v>1798</v>
      </c>
      <c r="X43" s="1">
        <v>0.15436378466557912</v>
      </c>
      <c r="Y43" s="1">
        <v>0.10430261011419249</v>
      </c>
      <c r="Z43" s="1">
        <v>0.22084013050570964</v>
      </c>
      <c r="AA43" s="1">
        <v>0.18331973898858075</v>
      </c>
      <c r="AB43" s="1">
        <v>0.10267128874388254</v>
      </c>
      <c r="AC43" s="1">
        <v>2.7834420880913539E-2</v>
      </c>
      <c r="AD43" s="1">
        <v>0.27742659053833607</v>
      </c>
      <c r="AE43" s="1">
        <v>0.15089722675367048</v>
      </c>
      <c r="AF43" s="1">
        <v>0.19171126663922053</v>
      </c>
      <c r="AG43" s="1">
        <v>0.80458350487168928</v>
      </c>
      <c r="AH43" s="1">
        <v>3.7052284890901604E-3</v>
      </c>
      <c r="AI43" s="1">
        <v>5.0399436090225562E-2</v>
      </c>
      <c r="AJ43" s="1">
        <v>0.94960056390977443</v>
      </c>
      <c r="AK43" s="1">
        <v>6.2182483235114813E-2</v>
      </c>
      <c r="AL43" s="1">
        <v>0.93781751676488523</v>
      </c>
      <c r="AM43" s="1">
        <v>2.6102610261026102E-2</v>
      </c>
      <c r="AN43" s="1">
        <v>2.6702670267026704E-2</v>
      </c>
      <c r="AO43" s="1">
        <v>0.10516051605160516</v>
      </c>
      <c r="AP43" s="1">
        <v>2.4002400240024004E-3</v>
      </c>
      <c r="AQ43" s="25">
        <v>0.82538253825382535</v>
      </c>
      <c r="AR43" s="25">
        <v>1.4251425142514252E-2</v>
      </c>
    </row>
    <row r="44" spans="1:44" x14ac:dyDescent="0.35">
      <c r="A44" t="s">
        <v>71</v>
      </c>
      <c r="B44">
        <v>19719</v>
      </c>
      <c r="C44">
        <v>2522</v>
      </c>
      <c r="D44">
        <v>12386</v>
      </c>
      <c r="E44">
        <v>30</v>
      </c>
      <c r="F44">
        <v>1037</v>
      </c>
      <c r="G44">
        <v>3744</v>
      </c>
      <c r="H44">
        <v>682</v>
      </c>
      <c r="I44">
        <v>15256</v>
      </c>
      <c r="J44">
        <v>129</v>
      </c>
      <c r="K44">
        <v>3652</v>
      </c>
      <c r="L44">
        <v>784</v>
      </c>
      <c r="M44">
        <v>9259</v>
      </c>
      <c r="N44">
        <v>3838</v>
      </c>
      <c r="O44">
        <v>5838</v>
      </c>
      <c r="P44">
        <v>236</v>
      </c>
      <c r="Q44">
        <v>309</v>
      </c>
      <c r="R44">
        <v>2511</v>
      </c>
      <c r="S44">
        <v>34</v>
      </c>
      <c r="T44">
        <v>8525</v>
      </c>
      <c r="U44">
        <v>308</v>
      </c>
      <c r="V44">
        <v>1393</v>
      </c>
      <c r="W44" s="27">
        <v>6752</v>
      </c>
      <c r="X44" s="1">
        <v>0.18986764034687356</v>
      </c>
      <c r="Y44" s="1">
        <v>0.18520208935544399</v>
      </c>
      <c r="Z44" s="1">
        <v>0.29605963791267303</v>
      </c>
      <c r="AA44" s="1">
        <v>0.34241087276231047</v>
      </c>
      <c r="AB44" s="1">
        <v>5.2588873675135657E-2</v>
      </c>
      <c r="AC44" s="1">
        <v>6.5419138901567017E-3</v>
      </c>
      <c r="AD44" s="1">
        <v>0.19463461635985599</v>
      </c>
      <c r="AE44" s="1">
        <v>7.0642527511537101E-2</v>
      </c>
      <c r="AF44" s="1">
        <v>0.16883116883116883</v>
      </c>
      <c r="AG44" s="1">
        <v>0.82916053019145808</v>
      </c>
      <c r="AH44" s="1">
        <v>2.0083009773731422E-3</v>
      </c>
      <c r="AI44" s="1">
        <v>4.279081440582256E-2</v>
      </c>
      <c r="AJ44" s="1">
        <v>0.95720918559417745</v>
      </c>
      <c r="AK44" s="1">
        <v>7.8064323409339845E-2</v>
      </c>
      <c r="AL44" s="1">
        <v>0.92193567659066011</v>
      </c>
      <c r="AM44" s="1">
        <v>1.9793676088232827E-2</v>
      </c>
      <c r="AN44" s="1">
        <v>2.5916296234169252E-2</v>
      </c>
      <c r="AO44" s="1">
        <v>0.21060135871844335</v>
      </c>
      <c r="AP44" s="1">
        <v>2.8516313008471023E-3</v>
      </c>
      <c r="AQ44" s="25">
        <v>0.71500461293298667</v>
      </c>
      <c r="AR44" s="25">
        <v>2.583242472532081E-2</v>
      </c>
    </row>
    <row r="45" spans="1:44" x14ac:dyDescent="0.35">
      <c r="A45" t="s">
        <v>83</v>
      </c>
      <c r="B45">
        <v>693</v>
      </c>
      <c r="C45">
        <v>0</v>
      </c>
      <c r="D45">
        <v>3</v>
      </c>
      <c r="E45">
        <v>0</v>
      </c>
      <c r="F45">
        <v>34</v>
      </c>
      <c r="G45">
        <v>656</v>
      </c>
      <c r="H45">
        <v>16</v>
      </c>
      <c r="I45">
        <v>0</v>
      </c>
      <c r="J45">
        <v>0</v>
      </c>
      <c r="K45">
        <v>677</v>
      </c>
      <c r="L45">
        <v>0</v>
      </c>
      <c r="M45">
        <v>3</v>
      </c>
      <c r="N45">
        <v>34</v>
      </c>
      <c r="O45">
        <v>656</v>
      </c>
      <c r="P45">
        <v>0</v>
      </c>
      <c r="Q45">
        <v>0</v>
      </c>
      <c r="R45">
        <v>0</v>
      </c>
      <c r="S45">
        <v>0</v>
      </c>
      <c r="T45">
        <v>3</v>
      </c>
      <c r="U45">
        <v>0</v>
      </c>
      <c r="V45">
        <v>0</v>
      </c>
      <c r="W45" s="27">
        <v>690</v>
      </c>
      <c r="X45" s="1">
        <v>0.94660894660894657</v>
      </c>
      <c r="Y45" s="1">
        <v>0.97691197691197695</v>
      </c>
      <c r="Z45" s="1">
        <v>0.94660894660894657</v>
      </c>
      <c r="AA45" s="1">
        <v>0.99567099567099571</v>
      </c>
      <c r="AB45" s="1">
        <v>4.9062049062049064E-2</v>
      </c>
      <c r="AC45" s="1">
        <v>0</v>
      </c>
      <c r="AD45" s="1">
        <v>4.9062049062049064E-2</v>
      </c>
      <c r="AE45" s="1">
        <v>0</v>
      </c>
      <c r="AF45" s="1">
        <v>0</v>
      </c>
      <c r="AG45" s="1">
        <v>1</v>
      </c>
      <c r="AH45" s="1">
        <v>0</v>
      </c>
      <c r="AI45" s="1">
        <v>1</v>
      </c>
      <c r="AJ45" s="1">
        <v>0</v>
      </c>
      <c r="AK45" s="1">
        <v>0</v>
      </c>
      <c r="AL45" s="1">
        <v>1</v>
      </c>
      <c r="AM45" s="1">
        <v>0</v>
      </c>
      <c r="AN45" s="1">
        <v>0</v>
      </c>
      <c r="AO45" s="1">
        <v>0</v>
      </c>
      <c r="AP45" s="1">
        <v>0</v>
      </c>
      <c r="AQ45" s="25">
        <v>1</v>
      </c>
      <c r="AR45" s="25">
        <v>0</v>
      </c>
    </row>
    <row r="46" spans="1:44" x14ac:dyDescent="0.35">
      <c r="A46" t="s">
        <v>73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 s="27">
        <v>0</v>
      </c>
      <c r="X46" s="1" t="s">
        <v>84</v>
      </c>
      <c r="Y46" s="1" t="s">
        <v>84</v>
      </c>
      <c r="Z46" s="1" t="s">
        <v>84</v>
      </c>
      <c r="AA46" s="1" t="s">
        <v>84</v>
      </c>
      <c r="AB46" s="1" t="s">
        <v>84</v>
      </c>
      <c r="AC46" s="1" t="s">
        <v>84</v>
      </c>
      <c r="AD46" s="1" t="s">
        <v>84</v>
      </c>
      <c r="AE46" s="1" t="s">
        <v>84</v>
      </c>
      <c r="AF46" s="1" t="s">
        <v>84</v>
      </c>
      <c r="AG46" s="1" t="s">
        <v>84</v>
      </c>
      <c r="AH46" s="1" t="s">
        <v>84</v>
      </c>
      <c r="AI46" s="1" t="s">
        <v>84</v>
      </c>
      <c r="AJ46" s="1" t="s">
        <v>84</v>
      </c>
      <c r="AK46" s="1" t="s">
        <v>84</v>
      </c>
      <c r="AL46" s="1" t="s">
        <v>84</v>
      </c>
      <c r="AM46" s="1" t="s">
        <v>84</v>
      </c>
      <c r="AN46" s="1" t="s">
        <v>84</v>
      </c>
      <c r="AO46" s="1" t="s">
        <v>84</v>
      </c>
      <c r="AP46" s="1" t="s">
        <v>84</v>
      </c>
      <c r="AQ46" s="25" t="s">
        <v>84</v>
      </c>
      <c r="AR46" s="25" t="s">
        <v>84</v>
      </c>
    </row>
    <row r="47" spans="1:44" x14ac:dyDescent="0.35">
      <c r="A47" t="s">
        <v>74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 s="27">
        <v>0</v>
      </c>
      <c r="X47" s="1" t="s">
        <v>84</v>
      </c>
      <c r="Y47" s="1" t="s">
        <v>84</v>
      </c>
      <c r="Z47" s="1" t="s">
        <v>84</v>
      </c>
      <c r="AA47" s="1" t="s">
        <v>84</v>
      </c>
      <c r="AB47" s="1" t="s">
        <v>84</v>
      </c>
      <c r="AC47" s="1" t="s">
        <v>84</v>
      </c>
      <c r="AD47" s="1" t="s">
        <v>84</v>
      </c>
      <c r="AE47" s="1" t="s">
        <v>84</v>
      </c>
      <c r="AF47" s="1" t="s">
        <v>84</v>
      </c>
      <c r="AG47" s="1" t="s">
        <v>84</v>
      </c>
      <c r="AH47" s="1" t="s">
        <v>84</v>
      </c>
      <c r="AI47" s="1" t="s">
        <v>84</v>
      </c>
      <c r="AJ47" s="1" t="s">
        <v>84</v>
      </c>
      <c r="AK47" s="1" t="s">
        <v>84</v>
      </c>
      <c r="AL47" s="1" t="s">
        <v>84</v>
      </c>
      <c r="AM47" s="1" t="s">
        <v>84</v>
      </c>
      <c r="AN47" s="1" t="s">
        <v>84</v>
      </c>
      <c r="AO47" s="1" t="s">
        <v>84</v>
      </c>
      <c r="AP47" s="1" t="s">
        <v>84</v>
      </c>
      <c r="AQ47" s="25" t="s">
        <v>84</v>
      </c>
      <c r="AR47" s="25" t="s">
        <v>84</v>
      </c>
    </row>
    <row r="48" spans="1:44" x14ac:dyDescent="0.35">
      <c r="A48" t="s">
        <v>75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 s="27">
        <v>0</v>
      </c>
      <c r="X48" s="1" t="s">
        <v>84</v>
      </c>
      <c r="Y48" s="1" t="s">
        <v>84</v>
      </c>
      <c r="Z48" s="1" t="s">
        <v>84</v>
      </c>
      <c r="AA48" s="1" t="s">
        <v>84</v>
      </c>
      <c r="AB48" s="1" t="s">
        <v>84</v>
      </c>
      <c r="AC48" s="1" t="s">
        <v>84</v>
      </c>
      <c r="AD48" s="1" t="s">
        <v>84</v>
      </c>
      <c r="AE48" s="1" t="s">
        <v>84</v>
      </c>
      <c r="AF48" s="1" t="s">
        <v>84</v>
      </c>
      <c r="AG48" s="1" t="s">
        <v>84</v>
      </c>
      <c r="AH48" s="1" t="s">
        <v>84</v>
      </c>
      <c r="AI48" s="1" t="s">
        <v>84</v>
      </c>
      <c r="AJ48" s="1" t="s">
        <v>84</v>
      </c>
      <c r="AK48" s="1" t="s">
        <v>84</v>
      </c>
      <c r="AL48" s="1" t="s">
        <v>84</v>
      </c>
      <c r="AM48" s="1" t="s">
        <v>84</v>
      </c>
      <c r="AN48" s="1" t="s">
        <v>84</v>
      </c>
      <c r="AO48" s="1" t="s">
        <v>84</v>
      </c>
      <c r="AP48" s="1" t="s">
        <v>84</v>
      </c>
      <c r="AQ48" s="25" t="s">
        <v>84</v>
      </c>
      <c r="AR48" s="25" t="s">
        <v>84</v>
      </c>
    </row>
    <row r="49" spans="1:44" x14ac:dyDescent="0.35">
      <c r="A49" t="s">
        <v>76</v>
      </c>
      <c r="B49">
        <v>79</v>
      </c>
      <c r="C49">
        <v>21</v>
      </c>
      <c r="D49">
        <v>52</v>
      </c>
      <c r="E49">
        <v>1</v>
      </c>
      <c r="F49">
        <v>1</v>
      </c>
      <c r="G49">
        <v>4</v>
      </c>
      <c r="H49">
        <v>61</v>
      </c>
      <c r="I49">
        <v>5</v>
      </c>
      <c r="J49">
        <v>0</v>
      </c>
      <c r="K49">
        <v>13</v>
      </c>
      <c r="L49">
        <v>0</v>
      </c>
      <c r="M49">
        <v>68</v>
      </c>
      <c r="N49">
        <v>2</v>
      </c>
      <c r="O49">
        <v>9</v>
      </c>
      <c r="P49">
        <v>0</v>
      </c>
      <c r="Q49">
        <v>1</v>
      </c>
      <c r="R49">
        <v>39</v>
      </c>
      <c r="S49">
        <v>0</v>
      </c>
      <c r="T49">
        <v>31</v>
      </c>
      <c r="U49">
        <v>1</v>
      </c>
      <c r="V49">
        <v>1</v>
      </c>
      <c r="W49" s="27">
        <v>8</v>
      </c>
      <c r="X49" s="1">
        <v>5.0632911392405063E-2</v>
      </c>
      <c r="Y49" s="1">
        <v>0.16455696202531644</v>
      </c>
      <c r="Z49" s="1">
        <v>0.11392405063291139</v>
      </c>
      <c r="AA49" s="1">
        <v>0.10126582278481013</v>
      </c>
      <c r="AB49" s="1">
        <v>1.2658227848101266E-2</v>
      </c>
      <c r="AC49" s="1">
        <v>0</v>
      </c>
      <c r="AD49" s="1">
        <v>2.5316455696202531E-2</v>
      </c>
      <c r="AE49" s="1">
        <v>1.2658227848101266E-2</v>
      </c>
      <c r="AF49" s="1">
        <v>0.28378378378378377</v>
      </c>
      <c r="AG49" s="1">
        <v>0.70270270270270274</v>
      </c>
      <c r="AH49" s="1">
        <v>1.3513513513513514E-2</v>
      </c>
      <c r="AI49" s="1">
        <v>0.9242424242424242</v>
      </c>
      <c r="AJ49" s="1">
        <v>7.575757575757576E-2</v>
      </c>
      <c r="AK49" s="1">
        <v>0</v>
      </c>
      <c r="AL49" s="1">
        <v>1</v>
      </c>
      <c r="AM49" s="1">
        <v>0</v>
      </c>
      <c r="AN49" s="1">
        <v>1.3888888888888888E-2</v>
      </c>
      <c r="AO49" s="1">
        <v>0.54166666666666663</v>
      </c>
      <c r="AP49" s="1">
        <v>0</v>
      </c>
      <c r="AQ49" s="25">
        <v>0.43055555555555558</v>
      </c>
      <c r="AR49" s="25">
        <v>1.3888888888888888E-2</v>
      </c>
    </row>
    <row r="50" spans="1:44" x14ac:dyDescent="0.35">
      <c r="A50" t="s">
        <v>96</v>
      </c>
      <c r="B50">
        <v>79</v>
      </c>
      <c r="C50">
        <v>21</v>
      </c>
      <c r="D50">
        <v>52</v>
      </c>
      <c r="E50">
        <v>1</v>
      </c>
      <c r="F50">
        <v>1</v>
      </c>
      <c r="G50">
        <v>4</v>
      </c>
      <c r="H50">
        <v>61</v>
      </c>
      <c r="I50">
        <v>5</v>
      </c>
      <c r="J50">
        <v>0</v>
      </c>
      <c r="K50">
        <v>13</v>
      </c>
      <c r="L50">
        <v>0</v>
      </c>
      <c r="M50">
        <v>68</v>
      </c>
      <c r="N50">
        <v>2</v>
      </c>
      <c r="O50">
        <v>9</v>
      </c>
      <c r="P50">
        <v>0</v>
      </c>
      <c r="Q50">
        <v>1</v>
      </c>
      <c r="R50">
        <v>39</v>
      </c>
      <c r="S50">
        <v>0</v>
      </c>
      <c r="T50">
        <v>31</v>
      </c>
      <c r="U50">
        <v>1</v>
      </c>
      <c r="V50">
        <v>1</v>
      </c>
      <c r="W50" s="27">
        <v>8</v>
      </c>
      <c r="X50" s="1">
        <v>5.0632911392405063E-2</v>
      </c>
      <c r="Y50" s="1">
        <v>0.16455696202531644</v>
      </c>
      <c r="Z50" s="1">
        <v>0.11392405063291139</v>
      </c>
      <c r="AA50" s="1">
        <v>0.10126582278481013</v>
      </c>
      <c r="AB50" s="1">
        <v>1.2658227848101266E-2</v>
      </c>
      <c r="AC50" s="1">
        <v>0</v>
      </c>
      <c r="AD50" s="1">
        <v>2.5316455696202531E-2</v>
      </c>
      <c r="AE50" s="1">
        <v>1.2658227848101266E-2</v>
      </c>
      <c r="AF50" s="1">
        <v>0.28378378378378377</v>
      </c>
      <c r="AG50" s="1">
        <v>0.70270270270270274</v>
      </c>
      <c r="AH50" s="1">
        <v>1.3513513513513514E-2</v>
      </c>
      <c r="AI50" s="1">
        <v>0.9242424242424242</v>
      </c>
      <c r="AJ50" s="1">
        <v>7.575757575757576E-2</v>
      </c>
      <c r="AK50" s="1">
        <v>0</v>
      </c>
      <c r="AL50" s="1">
        <v>1</v>
      </c>
      <c r="AM50" s="1">
        <v>0</v>
      </c>
      <c r="AN50" s="1">
        <v>1.3888888888888888E-2</v>
      </c>
      <c r="AO50" s="1">
        <v>0.54166666666666663</v>
      </c>
      <c r="AP50" s="1">
        <v>0</v>
      </c>
      <c r="AQ50" s="25">
        <v>0.43055555555555558</v>
      </c>
      <c r="AR50" s="25">
        <v>1.3888888888888888E-2</v>
      </c>
    </row>
    <row r="51" spans="1:44" x14ac:dyDescent="0.35">
      <c r="A51" t="s">
        <v>77</v>
      </c>
      <c r="B51">
        <v>189</v>
      </c>
      <c r="C51">
        <v>55</v>
      </c>
      <c r="D51">
        <v>92</v>
      </c>
      <c r="E51">
        <v>3</v>
      </c>
      <c r="F51">
        <v>5</v>
      </c>
      <c r="G51">
        <v>34</v>
      </c>
      <c r="H51">
        <v>98</v>
      </c>
      <c r="I51">
        <v>31</v>
      </c>
      <c r="J51">
        <v>26</v>
      </c>
      <c r="K51">
        <v>34</v>
      </c>
      <c r="L51">
        <v>2</v>
      </c>
      <c r="M51">
        <v>119</v>
      </c>
      <c r="N51">
        <v>11</v>
      </c>
      <c r="O51">
        <v>57</v>
      </c>
      <c r="P51">
        <v>0</v>
      </c>
      <c r="Q51">
        <v>4</v>
      </c>
      <c r="R51">
        <v>57</v>
      </c>
      <c r="S51">
        <v>0</v>
      </c>
      <c r="T51">
        <v>86</v>
      </c>
      <c r="U51">
        <v>0</v>
      </c>
      <c r="V51">
        <v>7</v>
      </c>
      <c r="W51" s="27">
        <v>35</v>
      </c>
      <c r="X51" s="1">
        <v>0.17989417989417988</v>
      </c>
      <c r="Y51" s="1">
        <v>0.17989417989417988</v>
      </c>
      <c r="Z51" s="1">
        <v>0.30158730158730157</v>
      </c>
      <c r="AA51" s="1">
        <v>0.18518518518518517</v>
      </c>
      <c r="AB51" s="1">
        <v>2.6455026455026454E-2</v>
      </c>
      <c r="AC51" s="1">
        <v>0.13756613756613756</v>
      </c>
      <c r="AD51" s="1">
        <v>5.8201058201058198E-2</v>
      </c>
      <c r="AE51" s="1">
        <v>3.7037037037037035E-2</v>
      </c>
      <c r="AF51" s="1">
        <v>0.36666666666666664</v>
      </c>
      <c r="AG51" s="1">
        <v>0.61333333333333329</v>
      </c>
      <c r="AH51" s="1">
        <v>0.02</v>
      </c>
      <c r="AI51" s="1">
        <v>0.75968992248062017</v>
      </c>
      <c r="AJ51" s="1">
        <v>0.24031007751937986</v>
      </c>
      <c r="AK51" s="1">
        <v>1.6528925619834711E-2</v>
      </c>
      <c r="AL51" s="1">
        <v>0.98347107438016534</v>
      </c>
      <c r="AM51" s="1">
        <v>0</v>
      </c>
      <c r="AN51" s="1">
        <v>2.7210884353741496E-2</v>
      </c>
      <c r="AO51" s="1">
        <v>0.38775510204081631</v>
      </c>
      <c r="AP51" s="1">
        <v>0</v>
      </c>
      <c r="AQ51" s="25">
        <v>0.58503401360544216</v>
      </c>
      <c r="AR51" s="25">
        <v>0</v>
      </c>
    </row>
    <row r="52" spans="1:44" x14ac:dyDescent="0.35">
      <c r="A52" t="s">
        <v>97</v>
      </c>
      <c r="B52">
        <v>38</v>
      </c>
      <c r="C52">
        <v>23</v>
      </c>
      <c r="D52">
        <v>15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38</v>
      </c>
      <c r="L52">
        <v>0</v>
      </c>
      <c r="M52">
        <v>0</v>
      </c>
      <c r="N52">
        <v>0</v>
      </c>
      <c r="O52">
        <v>38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 s="27">
        <v>38</v>
      </c>
      <c r="X52" s="1">
        <v>0</v>
      </c>
      <c r="Y52" s="1">
        <v>1</v>
      </c>
      <c r="Z52" s="1">
        <v>1</v>
      </c>
      <c r="AA52" s="1">
        <v>1</v>
      </c>
      <c r="AB52" s="1">
        <v>0</v>
      </c>
      <c r="AC52" s="1">
        <v>0</v>
      </c>
      <c r="AD52" s="1">
        <v>0</v>
      </c>
      <c r="AE52" s="1">
        <v>0</v>
      </c>
      <c r="AF52" s="1">
        <v>0.60526315789473684</v>
      </c>
      <c r="AG52" s="1">
        <v>0.39473684210526316</v>
      </c>
      <c r="AH52" s="1">
        <v>0</v>
      </c>
      <c r="AI52" s="1" t="s">
        <v>84</v>
      </c>
      <c r="AJ52" s="1" t="s">
        <v>84</v>
      </c>
      <c r="AK52" s="1" t="s">
        <v>84</v>
      </c>
      <c r="AL52" s="1" t="s">
        <v>84</v>
      </c>
      <c r="AM52" s="1" t="s">
        <v>84</v>
      </c>
      <c r="AN52" s="1" t="s">
        <v>84</v>
      </c>
      <c r="AO52" s="1" t="s">
        <v>84</v>
      </c>
      <c r="AP52" s="1" t="s">
        <v>84</v>
      </c>
      <c r="AQ52" s="25" t="s">
        <v>84</v>
      </c>
      <c r="AR52" s="25" t="s">
        <v>84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5783E-4638-4225-A03C-01484A6C6406}">
  <sheetPr codeName="Sheet11"/>
  <dimension ref="A1:A51"/>
  <sheetViews>
    <sheetView topLeftCell="A2" workbookViewId="0">
      <selection activeCell="C62" sqref="C62"/>
    </sheetView>
  </sheetViews>
  <sheetFormatPr defaultRowHeight="14.5" x14ac:dyDescent="0.35"/>
  <cols>
    <col min="1" max="1" width="13.26953125" customWidth="1"/>
  </cols>
  <sheetData>
    <row r="1" spans="1:1" x14ac:dyDescent="0.35">
      <c r="A1" t="s">
        <v>72</v>
      </c>
    </row>
    <row r="2" spans="1:1" x14ac:dyDescent="0.35">
      <c r="A2" t="s">
        <v>85</v>
      </c>
    </row>
    <row r="3" spans="1:1" x14ac:dyDescent="0.35">
      <c r="A3" t="s">
        <v>45</v>
      </c>
    </row>
    <row r="4" spans="1:1" x14ac:dyDescent="0.35">
      <c r="A4" t="s">
        <v>46</v>
      </c>
    </row>
    <row r="5" spans="1:1" x14ac:dyDescent="0.35">
      <c r="A5" t="s">
        <v>47</v>
      </c>
    </row>
    <row r="6" spans="1:1" x14ac:dyDescent="0.35">
      <c r="A6" t="s">
        <v>86</v>
      </c>
    </row>
    <row r="7" spans="1:1" x14ac:dyDescent="0.35">
      <c r="A7" t="s">
        <v>48</v>
      </c>
    </row>
    <row r="8" spans="1:1" x14ac:dyDescent="0.35">
      <c r="A8" t="s">
        <v>49</v>
      </c>
    </row>
    <row r="9" spans="1:1" x14ac:dyDescent="0.35">
      <c r="A9" t="s">
        <v>50</v>
      </c>
    </row>
    <row r="10" spans="1:1" x14ac:dyDescent="0.35">
      <c r="A10" t="s">
        <v>51</v>
      </c>
    </row>
    <row r="11" spans="1:1" x14ac:dyDescent="0.35">
      <c r="A11" t="s">
        <v>87</v>
      </c>
    </row>
    <row r="12" spans="1:1" x14ac:dyDescent="0.35">
      <c r="A12" t="s">
        <v>78</v>
      </c>
    </row>
    <row r="13" spans="1:1" x14ac:dyDescent="0.35">
      <c r="A13" t="s">
        <v>52</v>
      </c>
    </row>
    <row r="14" spans="1:1" x14ac:dyDescent="0.35">
      <c r="A14" t="s">
        <v>53</v>
      </c>
    </row>
    <row r="15" spans="1:1" x14ac:dyDescent="0.35">
      <c r="A15" t="s">
        <v>54</v>
      </c>
    </row>
    <row r="16" spans="1:1" x14ac:dyDescent="0.35">
      <c r="A16" t="s">
        <v>55</v>
      </c>
    </row>
    <row r="17" spans="1:1" x14ac:dyDescent="0.35">
      <c r="A17" t="s">
        <v>56</v>
      </c>
    </row>
    <row r="18" spans="1:1" x14ac:dyDescent="0.35">
      <c r="A18" t="s">
        <v>88</v>
      </c>
    </row>
    <row r="19" spans="1:1" x14ac:dyDescent="0.35">
      <c r="A19" t="s">
        <v>57</v>
      </c>
    </row>
    <row r="20" spans="1:1" x14ac:dyDescent="0.35">
      <c r="A20" t="s">
        <v>58</v>
      </c>
    </row>
    <row r="21" spans="1:1" x14ac:dyDescent="0.35">
      <c r="A21" t="s">
        <v>59</v>
      </c>
    </row>
    <row r="22" spans="1:1" x14ac:dyDescent="0.35">
      <c r="A22" t="s">
        <v>60</v>
      </c>
    </row>
    <row r="23" spans="1:1" x14ac:dyDescent="0.35">
      <c r="A23" t="s">
        <v>89</v>
      </c>
    </row>
    <row r="24" spans="1:1" x14ac:dyDescent="0.35">
      <c r="A24" t="s">
        <v>68</v>
      </c>
    </row>
    <row r="25" spans="1:1" x14ac:dyDescent="0.35">
      <c r="A25" t="s">
        <v>61</v>
      </c>
    </row>
    <row r="26" spans="1:1" x14ac:dyDescent="0.35">
      <c r="A26" t="s">
        <v>90</v>
      </c>
    </row>
    <row r="27" spans="1:1" x14ac:dyDescent="0.35">
      <c r="A27" t="s">
        <v>91</v>
      </c>
    </row>
    <row r="28" spans="1:1" x14ac:dyDescent="0.35">
      <c r="A28" t="s">
        <v>62</v>
      </c>
    </row>
    <row r="29" spans="1:1" x14ac:dyDescent="0.35">
      <c r="A29" t="s">
        <v>79</v>
      </c>
    </row>
    <row r="30" spans="1:1" x14ac:dyDescent="0.35">
      <c r="A30" t="s">
        <v>63</v>
      </c>
    </row>
    <row r="31" spans="1:1" x14ac:dyDescent="0.35">
      <c r="A31" t="s">
        <v>64</v>
      </c>
    </row>
    <row r="32" spans="1:1" x14ac:dyDescent="0.35">
      <c r="A32" t="s">
        <v>65</v>
      </c>
    </row>
    <row r="33" spans="1:1" x14ac:dyDescent="0.35">
      <c r="A33" t="s">
        <v>80</v>
      </c>
    </row>
    <row r="34" spans="1:1" x14ac:dyDescent="0.35">
      <c r="A34" t="s">
        <v>92</v>
      </c>
    </row>
    <row r="35" spans="1:1" x14ac:dyDescent="0.35">
      <c r="A35" t="s">
        <v>66</v>
      </c>
    </row>
    <row r="36" spans="1:1" x14ac:dyDescent="0.35">
      <c r="A36" t="s">
        <v>81</v>
      </c>
    </row>
    <row r="37" spans="1:1" x14ac:dyDescent="0.35">
      <c r="A37" t="s">
        <v>67</v>
      </c>
    </row>
    <row r="38" spans="1:1" x14ac:dyDescent="0.35">
      <c r="A38" t="s">
        <v>93</v>
      </c>
    </row>
    <row r="39" spans="1:1" x14ac:dyDescent="0.35">
      <c r="A39" t="s">
        <v>94</v>
      </c>
    </row>
    <row r="40" spans="1:1" x14ac:dyDescent="0.35">
      <c r="A40" t="s">
        <v>82</v>
      </c>
    </row>
    <row r="41" spans="1:1" x14ac:dyDescent="0.35">
      <c r="A41" t="s">
        <v>95</v>
      </c>
    </row>
    <row r="42" spans="1:1" x14ac:dyDescent="0.35">
      <c r="A42" t="s">
        <v>69</v>
      </c>
    </row>
    <row r="43" spans="1:1" x14ac:dyDescent="0.35">
      <c r="A43" t="s">
        <v>70</v>
      </c>
    </row>
    <row r="44" spans="1:1" x14ac:dyDescent="0.35">
      <c r="A44" t="s">
        <v>71</v>
      </c>
    </row>
    <row r="45" spans="1:1" x14ac:dyDescent="0.35">
      <c r="A45" t="s">
        <v>83</v>
      </c>
    </row>
    <row r="46" spans="1:1" x14ac:dyDescent="0.35">
      <c r="A46" t="s">
        <v>73</v>
      </c>
    </row>
    <row r="47" spans="1:1" x14ac:dyDescent="0.35">
      <c r="A47" t="s">
        <v>74</v>
      </c>
    </row>
    <row r="48" spans="1:1" x14ac:dyDescent="0.35">
      <c r="A48" t="s">
        <v>75</v>
      </c>
    </row>
    <row r="49" spans="1:1" x14ac:dyDescent="0.35">
      <c r="A49" t="s">
        <v>76</v>
      </c>
    </row>
    <row r="50" spans="1:1" x14ac:dyDescent="0.35">
      <c r="A50" t="s">
        <v>77</v>
      </c>
    </row>
    <row r="51" spans="1:1" x14ac:dyDescent="0.35">
      <c r="A51" t="s">
        <v>97</v>
      </c>
    </row>
  </sheetData>
  <phoneticPr fontId="6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389DA-3000-4A7A-BBD5-F64A5880D499}">
  <sheetPr codeName="Sheet2"/>
  <dimension ref="A1:G34"/>
  <sheetViews>
    <sheetView topLeftCell="B1" zoomScale="70" zoomScaleNormal="70" workbookViewId="0">
      <selection activeCell="B2" sqref="B2:F2"/>
    </sheetView>
  </sheetViews>
  <sheetFormatPr defaultColWidth="0" defaultRowHeight="14.5" zeroHeight="1" x14ac:dyDescent="0.35"/>
  <cols>
    <col min="1" max="1" width="6.453125" style="4" hidden="1" customWidth="1"/>
    <col min="2" max="2" width="31" customWidth="1"/>
    <col min="3" max="3" width="39.36328125" style="35" hidden="1" customWidth="1"/>
    <col min="4" max="4" width="8.36328125" style="10" customWidth="1"/>
    <col min="5" max="5" width="8.36328125" customWidth="1"/>
    <col min="6" max="6" width="5.6328125" customWidth="1"/>
    <col min="7" max="7" width="7.453125" style="42" customWidth="1"/>
    <col min="8" max="16384" width="8.7265625" hidden="1"/>
  </cols>
  <sheetData>
    <row r="1" spans="1:7" ht="15" thickBot="1" x14ac:dyDescent="0.4">
      <c r="B1" s="15" t="s">
        <v>138</v>
      </c>
      <c r="C1" s="15"/>
      <c r="D1" s="8"/>
      <c r="E1" s="4"/>
      <c r="F1" s="4"/>
    </row>
    <row r="2" spans="1:7" ht="26.15" customHeight="1" thickBot="1" x14ac:dyDescent="0.4">
      <c r="B2" s="53" t="s">
        <v>71</v>
      </c>
      <c r="C2" s="54"/>
      <c r="D2" s="54"/>
      <c r="E2" s="54"/>
      <c r="F2" s="55"/>
    </row>
    <row r="3" spans="1:7" ht="16.5" customHeight="1" thickBot="1" x14ac:dyDescent="0.4">
      <c r="B3" s="15" t="s">
        <v>139</v>
      </c>
      <c r="C3" s="15"/>
      <c r="D3" s="8"/>
      <c r="E3" s="4"/>
      <c r="F3" s="4"/>
    </row>
    <row r="4" spans="1:7" ht="27.5" customHeight="1" thickBot="1" x14ac:dyDescent="0.4">
      <c r="B4" s="53">
        <v>2024</v>
      </c>
      <c r="C4" s="54"/>
      <c r="D4" s="54"/>
      <c r="E4" s="54"/>
      <c r="F4" s="55"/>
    </row>
    <row r="5" spans="1:7" ht="16.5" customHeight="1" thickBot="1" x14ac:dyDescent="0.4">
      <c r="B5" s="15" t="s">
        <v>140</v>
      </c>
      <c r="C5" s="15"/>
      <c r="D5" s="8"/>
      <c r="E5" s="4"/>
      <c r="F5" s="4"/>
    </row>
    <row r="6" spans="1:7" ht="27.5" customHeight="1" thickBot="1" x14ac:dyDescent="0.4">
      <c r="B6" s="53" t="s">
        <v>126</v>
      </c>
      <c r="C6" s="54"/>
      <c r="D6" s="54"/>
      <c r="E6" s="54"/>
      <c r="F6" s="55"/>
    </row>
    <row r="7" spans="1:7" ht="28" customHeight="1" x14ac:dyDescent="0.35">
      <c r="B7" s="57" t="s">
        <v>103</v>
      </c>
      <c r="C7" s="57"/>
      <c r="D7" s="57"/>
      <c r="E7" s="57"/>
      <c r="F7" s="57"/>
      <c r="G7" s="57"/>
    </row>
    <row r="8" spans="1:7" ht="71" customHeight="1" x14ac:dyDescent="0.35">
      <c r="B8" s="4"/>
      <c r="C8" s="32"/>
      <c r="D8" s="40" t="str">
        <f>CONCATENATE(B4," ",B2)</f>
        <v>2024 HNI - Health</v>
      </c>
      <c r="E8" s="40" t="str">
        <f>B6</f>
        <v xml:space="preserve">2023 ACS 5-Year Estimates </v>
      </c>
      <c r="F8" s="40"/>
      <c r="G8" s="40" t="s">
        <v>136</v>
      </c>
    </row>
    <row r="9" spans="1:7" s="35" customFormat="1" ht="29" hidden="1" x14ac:dyDescent="0.35">
      <c r="C9" s="32"/>
      <c r="D9" s="36" t="str">
        <f>VLOOKUP(B4,Years[],2,FALSE)</f>
        <v>Extension2024</v>
      </c>
      <c r="E9" s="35" t="s">
        <v>131</v>
      </c>
      <c r="G9" s="42"/>
    </row>
    <row r="10" spans="1:7" s="6" customFormat="1" ht="19" customHeight="1" x14ac:dyDescent="0.35">
      <c r="A10" s="5"/>
      <c r="B10" s="17" t="s">
        <v>0</v>
      </c>
      <c r="C10" s="33" t="s">
        <v>0</v>
      </c>
      <c r="D10" s="31" cm="1">
        <f t="array" aca="1" ref="D10" ca="1">VLOOKUP($B$2,INDIRECT(D$9),COLUMN(INDIRECT(D$9&amp;"["&amp;$C10&amp;"]")),FALSE)</f>
        <v>19719</v>
      </c>
      <c r="E10" s="5"/>
      <c r="F10" s="5"/>
      <c r="G10" s="43"/>
    </row>
    <row r="11" spans="1:7" s="6" customFormat="1" ht="39.65" customHeight="1" x14ac:dyDescent="0.35">
      <c r="A11" s="5"/>
      <c r="B11" s="14" t="s">
        <v>108</v>
      </c>
      <c r="C11" s="19"/>
      <c r="D11" s="13"/>
      <c r="E11" s="5"/>
      <c r="F11" s="5"/>
      <c r="G11" s="43"/>
    </row>
    <row r="12" spans="1:7" s="6" customFormat="1" ht="19" customHeight="1" x14ac:dyDescent="0.35">
      <c r="A12" s="5"/>
      <c r="B12" s="7" t="s">
        <v>109</v>
      </c>
      <c r="C12" s="34" t="s">
        <v>34</v>
      </c>
      <c r="D12" s="22" cm="1">
        <f t="array" aca="1" ref="D12" ca="1">VLOOKUP($B$2,INDIRECT(D$9),COLUMN(INDIRECT(D$9&amp;"["&amp;$C12&amp;"]")),FALSE)</f>
        <v>0.82916053019145808</v>
      </c>
      <c r="E12" s="22" cm="1">
        <f t="array" aca="1" ref="E12" ca="1">VLOOKUP($B$6,INDIRECT(E$9),COLUMN(INDIRECT(E$9&amp;"["&amp;$C12&amp;"]")),FALSE)</f>
        <v>0.496</v>
      </c>
      <c r="F12" s="22"/>
      <c r="G12" s="45">
        <f ca="1">IFERROR(D12/E12,1)</f>
        <v>1.6716946173214882</v>
      </c>
    </row>
    <row r="13" spans="1:7" s="6" customFormat="1" ht="19" customHeight="1" x14ac:dyDescent="0.35">
      <c r="A13" s="5"/>
      <c r="B13" s="7" t="s">
        <v>110</v>
      </c>
      <c r="C13" s="20" t="s">
        <v>33</v>
      </c>
      <c r="D13" s="22" cm="1">
        <f t="array" aca="1" ref="D13" ca="1">VLOOKUP($B$2,INDIRECT(D$9),COLUMN(INDIRECT(D$9&amp;"["&amp;$C13&amp;"]")),FALSE)</f>
        <v>0.16883116883116883</v>
      </c>
      <c r="E13" s="22" cm="1">
        <f t="array" aca="1" ref="E13" ca="1">VLOOKUP($B$6,INDIRECT(E$9),COLUMN(INDIRECT(E$9&amp;"["&amp;$C13&amp;"]")),FALSE)</f>
        <v>0.504</v>
      </c>
      <c r="F13" s="22"/>
      <c r="G13" s="45">
        <f ca="1">IFERROR(D13/E13,1)</f>
        <v>0.33498247783962071</v>
      </c>
    </row>
    <row r="14" spans="1:7" s="6" customFormat="1" ht="19" customHeight="1" x14ac:dyDescent="0.35">
      <c r="A14" s="5"/>
      <c r="B14" s="7" t="s">
        <v>130</v>
      </c>
      <c r="C14" s="20" t="s">
        <v>115</v>
      </c>
      <c r="D14" s="22" cm="1">
        <f t="array" aca="1" ref="D14" ca="1">VLOOKUP($B$2,INDIRECT(D$9),COLUMN(INDIRECT(D$9&amp;"["&amp;$C14&amp;"]")),FALSE)</f>
        <v>2.0083009773731422E-3</v>
      </c>
      <c r="E14" s="22" cm="1">
        <f t="array" aca="1" ref="E14" ca="1">VLOOKUP($B$6,INDIRECT(E$9),COLUMN(INDIRECT(E$9&amp;"["&amp;$C14&amp;"]")),FALSE)</f>
        <v>0</v>
      </c>
      <c r="F14" s="22"/>
      <c r="G14" s="45">
        <f ca="1">IFERROR(D14/E14,1)</f>
        <v>1</v>
      </c>
    </row>
    <row r="15" spans="1:7" s="6" customFormat="1" ht="40" customHeight="1" x14ac:dyDescent="0.35">
      <c r="A15" s="5"/>
      <c r="B15" s="14" t="s">
        <v>111</v>
      </c>
      <c r="C15" s="19"/>
      <c r="D15" s="44"/>
      <c r="E15" s="44"/>
      <c r="F15" s="44"/>
      <c r="G15" s="45"/>
    </row>
    <row r="16" spans="1:7" s="6" customFormat="1" ht="19" customHeight="1" x14ac:dyDescent="0.35">
      <c r="A16" s="5"/>
      <c r="B16" s="7" t="s">
        <v>112</v>
      </c>
      <c r="C16" s="20" t="s">
        <v>37</v>
      </c>
      <c r="D16" s="22" cm="1">
        <f t="array" aca="1" ref="D16" ca="1">VLOOKUP($B$2,INDIRECT(D$9),COLUMN(INDIRECT(D$9&amp;"["&amp;$C16&amp;"]")),FALSE)</f>
        <v>7.8064323409339845E-2</v>
      </c>
      <c r="E16" s="22" cm="1">
        <f t="array" aca="1" ref="E16" ca="1">VLOOKUP($B$6,INDIRECT(E$9),COLUMN(INDIRECT(E$9&amp;"["&amp;$C16&amp;"]")),FALSE)</f>
        <v>5.7000000000000002E-2</v>
      </c>
      <c r="F16" s="22"/>
      <c r="G16" s="45">
        <f t="shared" ref="G16:G17" ca="1" si="0">IFERROR(D16/E16,1)</f>
        <v>1.3695495334971901</v>
      </c>
    </row>
    <row r="17" spans="1:7" s="6" customFormat="1" ht="19" customHeight="1" x14ac:dyDescent="0.35">
      <c r="A17" s="5"/>
      <c r="B17" s="7" t="s">
        <v>113</v>
      </c>
      <c r="C17" s="20" t="s">
        <v>38</v>
      </c>
      <c r="D17" s="22" cm="1">
        <f t="array" aca="1" ref="D17" ca="1">VLOOKUP($B$2,INDIRECT(D$9),COLUMN(INDIRECT(D$9&amp;"["&amp;$C17&amp;"]")),FALSE)</f>
        <v>0.92193567659066011</v>
      </c>
      <c r="E17" s="22" cm="1">
        <f t="array" aca="1" ref="E17" ca="1">VLOOKUP($B$6,INDIRECT(E$9),COLUMN(INDIRECT(E$9&amp;"["&amp;$C17&amp;"]")),FALSE)</f>
        <v>0.94299999999999995</v>
      </c>
      <c r="F17" s="22"/>
      <c r="G17" s="45">
        <f t="shared" ca="1" si="0"/>
        <v>0.97766243540897158</v>
      </c>
    </row>
    <row r="18" spans="1:7" s="6" customFormat="1" ht="39.65" customHeight="1" x14ac:dyDescent="0.35">
      <c r="A18" s="5"/>
      <c r="B18" s="14" t="s">
        <v>117</v>
      </c>
      <c r="C18" s="19"/>
      <c r="D18" s="44"/>
      <c r="E18" s="44"/>
      <c r="F18" s="44"/>
      <c r="G18" s="45"/>
    </row>
    <row r="19" spans="1:7" s="6" customFormat="1" ht="19" customHeight="1" x14ac:dyDescent="0.35">
      <c r="A19" s="5"/>
      <c r="B19" s="7" t="s">
        <v>118</v>
      </c>
      <c r="C19" s="20" t="s">
        <v>39</v>
      </c>
      <c r="D19" s="22" cm="1">
        <f t="array" aca="1" ref="D19" ca="1">VLOOKUP($B$2,INDIRECT(D$9),COLUMN(INDIRECT(D$9&amp;"["&amp;$C19&amp;"]")),FALSE)</f>
        <v>1.9793676088232827E-2</v>
      </c>
      <c r="E19" s="22" cm="1">
        <f t="array" aca="1" ref="E19" ca="1">VLOOKUP($B$6,INDIRECT(E$9),COLUMN(INDIRECT(E$9&amp;"["&amp;$C19&amp;"]")),FALSE)</f>
        <v>5.0000000000000001E-3</v>
      </c>
      <c r="F19" s="22"/>
      <c r="G19" s="45">
        <f t="shared" ref="G19:G24" ca="1" si="1">IFERROR(D19/E19,1)</f>
        <v>3.9587352176465651</v>
      </c>
    </row>
    <row r="20" spans="1:7" s="6" customFormat="1" ht="19" customHeight="1" x14ac:dyDescent="0.35">
      <c r="A20" s="5"/>
      <c r="B20" s="7" t="s">
        <v>119</v>
      </c>
      <c r="C20" s="20" t="s">
        <v>40</v>
      </c>
      <c r="D20" s="22" cm="1">
        <f t="array" aca="1" ref="D20" ca="1">VLOOKUP($B$2,INDIRECT(D$9),COLUMN(INDIRECT(D$9&amp;"["&amp;$C20&amp;"]")),FALSE)</f>
        <v>2.5916296234169252E-2</v>
      </c>
      <c r="E20" s="22" cm="1">
        <f t="array" aca="1" ref="E20" ca="1">VLOOKUP($B$6,INDIRECT(E$9),COLUMN(INDIRECT(E$9&amp;"["&amp;$C20&amp;"]")),FALSE)</f>
        <v>3.3000000000000002E-2</v>
      </c>
      <c r="F20" s="22"/>
      <c r="G20" s="45">
        <f t="shared" ca="1" si="1"/>
        <v>0.78534231012634093</v>
      </c>
    </row>
    <row r="21" spans="1:7" s="6" customFormat="1" ht="19" customHeight="1" x14ac:dyDescent="0.35">
      <c r="A21" s="5"/>
      <c r="B21" s="7" t="s">
        <v>120</v>
      </c>
      <c r="C21" s="20" t="s">
        <v>41</v>
      </c>
      <c r="D21" s="22" cm="1">
        <f t="array" aca="1" ref="D21" ca="1">VLOOKUP($B$2,INDIRECT(D$9),COLUMN(INDIRECT(D$9&amp;"["&amp;$C21&amp;"]")),FALSE)</f>
        <v>0.21060135871844335</v>
      </c>
      <c r="E21" s="22" cm="1">
        <f t="array" aca="1" ref="E21" ca="1">VLOOKUP($B$6,INDIRECT(E$9),COLUMN(INDIRECT(E$9&amp;"["&amp;$C21&amp;"]")),FALSE)</f>
        <v>0.13400000000000001</v>
      </c>
      <c r="F21" s="22"/>
      <c r="G21" s="45">
        <f t="shared" ca="1" si="1"/>
        <v>1.5716519307346517</v>
      </c>
    </row>
    <row r="22" spans="1:7" s="6" customFormat="1" ht="19" customHeight="1" x14ac:dyDescent="0.35">
      <c r="A22" s="5"/>
      <c r="B22" s="7" t="s">
        <v>121</v>
      </c>
      <c r="C22" s="20" t="s">
        <v>42</v>
      </c>
      <c r="D22" s="22" cm="1">
        <f t="array" aca="1" ref="D22" ca="1">VLOOKUP($B$2,INDIRECT(D$9),COLUMN(INDIRECT(D$9&amp;"["&amp;$C22&amp;"]")),FALSE)</f>
        <v>2.8516313008471023E-3</v>
      </c>
      <c r="E22" s="22" cm="1">
        <f t="array" aca="1" ref="E22" ca="1">VLOOKUP($B$6,INDIRECT(E$9),COLUMN(INDIRECT(E$9&amp;"["&amp;$C22&amp;"]")),FALSE)</f>
        <v>1E-3</v>
      </c>
      <c r="F22" s="22"/>
      <c r="G22" s="45">
        <f t="shared" ca="1" si="1"/>
        <v>2.8516313008471021</v>
      </c>
    </row>
    <row r="23" spans="1:7" s="6" customFormat="1" ht="19" customHeight="1" x14ac:dyDescent="0.35">
      <c r="A23" s="5"/>
      <c r="B23" s="7" t="s">
        <v>122</v>
      </c>
      <c r="C23" s="20" t="s">
        <v>43</v>
      </c>
      <c r="D23" s="22" cm="1">
        <f t="array" aca="1" ref="D23" ca="1">VLOOKUP($B$2,INDIRECT(D$9),COLUMN(INDIRECT(D$9&amp;"["&amp;$C23&amp;"]")),FALSE)</f>
        <v>0.71500461293298667</v>
      </c>
      <c r="E23" s="22" cm="1">
        <f t="array" aca="1" ref="E23" ca="1">VLOOKUP($B$6,INDIRECT(E$9),COLUMN(INDIRECT(E$9&amp;"["&amp;$C23&amp;"]")),FALSE)</f>
        <v>0.748</v>
      </c>
      <c r="F23" s="22"/>
      <c r="G23" s="45">
        <f t="shared" ca="1" si="1"/>
        <v>0.95588851996388591</v>
      </c>
    </row>
    <row r="24" spans="1:7" s="6" customFormat="1" ht="19" customHeight="1" x14ac:dyDescent="0.35">
      <c r="A24" s="5"/>
      <c r="B24" s="7" t="s">
        <v>123</v>
      </c>
      <c r="C24" s="20" t="s">
        <v>44</v>
      </c>
      <c r="D24" s="22" cm="1">
        <f t="array" aca="1" ref="D24" ca="1">VLOOKUP($B$2,INDIRECT(D$9),COLUMN(INDIRECT(D$9&amp;"["&amp;$C24&amp;"]")),FALSE)</f>
        <v>2.583242472532081E-2</v>
      </c>
      <c r="E24" s="22" cm="1">
        <f t="array" aca="1" ref="E24" ca="1">VLOOKUP($B$6,INDIRECT(E$9),COLUMN(INDIRECT(E$9&amp;"["&amp;$C24&amp;"]")),FALSE)</f>
        <v>6.3E-2</v>
      </c>
      <c r="F24" s="22"/>
      <c r="G24" s="45">
        <f t="shared" ca="1" si="1"/>
        <v>0.41003848770350493</v>
      </c>
    </row>
    <row r="25" spans="1:7" s="4" customFormat="1" x14ac:dyDescent="0.35">
      <c r="D25" s="8"/>
      <c r="G25" s="42"/>
    </row>
    <row r="26" spans="1:7" s="4" customFormat="1" x14ac:dyDescent="0.35">
      <c r="B26" s="46" t="s">
        <v>137</v>
      </c>
      <c r="D26" s="8"/>
      <c r="G26" s="42"/>
    </row>
    <row r="27" spans="1:7" s="4" customFormat="1" x14ac:dyDescent="0.35">
      <c r="B27" s="49" t="s">
        <v>141</v>
      </c>
      <c r="D27" s="8"/>
      <c r="G27" s="42"/>
    </row>
    <row r="28" spans="1:7" s="4" customFormat="1" x14ac:dyDescent="0.35">
      <c r="B28" s="48" t="s">
        <v>142</v>
      </c>
      <c r="D28" s="8"/>
      <c r="G28" s="42"/>
    </row>
    <row r="29" spans="1:7" s="4" customFormat="1" x14ac:dyDescent="0.35">
      <c r="B29" s="50" t="s">
        <v>143</v>
      </c>
      <c r="D29" s="8"/>
      <c r="G29" s="42"/>
    </row>
    <row r="30" spans="1:7" s="4" customFormat="1" x14ac:dyDescent="0.35">
      <c r="B30" s="51" t="s">
        <v>144</v>
      </c>
      <c r="D30" s="8"/>
      <c r="G30" s="42"/>
    </row>
    <row r="31" spans="1:7" s="4" customFormat="1" x14ac:dyDescent="0.35">
      <c r="B31" s="47"/>
      <c r="D31" s="8"/>
      <c r="G31" s="42"/>
    </row>
    <row r="32" spans="1:7" s="4" customFormat="1" hidden="1" x14ac:dyDescent="0.35">
      <c r="B32" s="47"/>
      <c r="D32" s="8"/>
      <c r="G32" s="42"/>
    </row>
    <row r="33" spans="4:7" s="4" customFormat="1" hidden="1" x14ac:dyDescent="0.35">
      <c r="D33" s="8"/>
      <c r="G33" s="42"/>
    </row>
    <row r="34" spans="4:7" s="4" customFormat="1" hidden="1" x14ac:dyDescent="0.35">
      <c r="D34" s="8"/>
      <c r="G34" s="42"/>
    </row>
  </sheetData>
  <sheetProtection algorithmName="SHA-512" hashValue="gIGrg2zKwPdjRuXtNIfgr94zuTknlKXxcs/o4WqAf24sXRy9rz7LFWLinZZ+jCqUmHQBtMx3oV1kDZol8nDFxQ==" saltValue="A8LQ2TBeUbnc5cwu+42q1A==" spinCount="100000" sheet="1" objects="1" scenarios="1"/>
  <mergeCells count="4">
    <mergeCell ref="B2:F2"/>
    <mergeCell ref="B4:F4"/>
    <mergeCell ref="B6:F6"/>
    <mergeCell ref="B7:G7"/>
  </mergeCells>
  <conditionalFormatting sqref="D12:D14 D16:D17 D19:D24">
    <cfRule type="expression" dxfId="7" priority="1">
      <formula>AND(G12&gt;=0.4,G12&lt;0.8)</formula>
    </cfRule>
    <cfRule type="expression" dxfId="6" priority="2">
      <formula>G12&lt;0.4</formula>
    </cfRule>
    <cfRule type="expression" dxfId="5" priority="3">
      <formula>AND(G12&gt;=0.8,G12&lt;1.2)</formula>
    </cfRule>
    <cfRule type="expression" dxfId="4" priority="4">
      <formula>G12&gt;=1.2</formula>
    </cfRule>
  </conditionalFormatting>
  <pageMargins left="0.7" right="0.7" top="0.75" bottom="0.75" header="0.3" footer="0.3"/>
  <pageSetup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4D32EFE-B7C6-45F0-98FC-7101AEEFAF73}">
          <x14:formula1>
            <xm:f>'Work Teams'!$A$2:$A$51</xm:f>
          </x14:formula1>
          <xm:sqref>B2</xm:sqref>
        </x14:dataValidation>
        <x14:dataValidation type="list" allowBlank="1" showInputMessage="1" showErrorMessage="1" xr:uid="{5A77E0BA-E263-4B4F-910F-D709158490BA}">
          <x14:formula1>
            <xm:f>'Population Data Sources'!$A$2:$A$3</xm:f>
          </x14:formula1>
          <xm:sqref>B6</xm:sqref>
        </x14:dataValidation>
        <x14:dataValidation type="list" allowBlank="1" showInputMessage="1" showErrorMessage="1" xr:uid="{4C736735-B1B8-4ADF-BF19-CBBEFF0F008F}">
          <x14:formula1>
            <xm:f>Years!$A$2:$A$6</xm:f>
          </x14:formula1>
          <xm:sqref>B4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0A9F7-52B4-4DBA-9185-8918314A8617}">
  <sheetPr codeName="Sheet3"/>
  <dimension ref="A1:G32"/>
  <sheetViews>
    <sheetView tabSelected="1" topLeftCell="B1" zoomScaleNormal="100" workbookViewId="0">
      <selection activeCell="E8" sqref="E8:E9"/>
    </sheetView>
  </sheetViews>
  <sheetFormatPr defaultColWidth="0" defaultRowHeight="14.5" zeroHeight="1" x14ac:dyDescent="0.35"/>
  <cols>
    <col min="1" max="1" width="6.453125" style="4" hidden="1" customWidth="1"/>
    <col min="2" max="2" width="31" customWidth="1"/>
    <col min="3" max="3" width="39.36328125" style="35" hidden="1" customWidth="1"/>
    <col min="4" max="4" width="8.36328125" style="10" customWidth="1"/>
    <col min="5" max="5" width="8.36328125" customWidth="1"/>
    <col min="6" max="6" width="5.6328125" customWidth="1"/>
    <col min="7" max="7" width="7.453125" style="42" customWidth="1"/>
    <col min="8" max="16384" width="8.7265625" hidden="1"/>
  </cols>
  <sheetData>
    <row r="1" spans="1:7" ht="15" thickBot="1" x14ac:dyDescent="0.4">
      <c r="B1" s="15" t="s">
        <v>138</v>
      </c>
      <c r="C1" s="15"/>
      <c r="D1" s="8"/>
      <c r="E1" s="4"/>
      <c r="F1" s="4"/>
    </row>
    <row r="2" spans="1:7" ht="26.15" customHeight="1" thickBot="1" x14ac:dyDescent="0.4">
      <c r="B2" s="53" t="s">
        <v>48</v>
      </c>
      <c r="C2" s="54"/>
      <c r="D2" s="54"/>
      <c r="E2" s="54"/>
      <c r="F2" s="55"/>
    </row>
    <row r="3" spans="1:7" ht="16.5" customHeight="1" thickBot="1" x14ac:dyDescent="0.4">
      <c r="B3" s="15" t="s">
        <v>139</v>
      </c>
      <c r="C3" s="15"/>
      <c r="D3" s="8"/>
      <c r="E3" s="4"/>
      <c r="F3" s="4"/>
    </row>
    <row r="4" spans="1:7" ht="27.5" customHeight="1" thickBot="1" x14ac:dyDescent="0.4">
      <c r="B4" s="53">
        <v>2024</v>
      </c>
      <c r="C4" s="54"/>
      <c r="D4" s="54"/>
      <c r="E4" s="54"/>
      <c r="F4" s="55"/>
    </row>
    <row r="5" spans="1:7" ht="28" customHeight="1" x14ac:dyDescent="0.35">
      <c r="B5" s="57" t="s">
        <v>103</v>
      </c>
      <c r="C5" s="57"/>
      <c r="D5" s="57"/>
      <c r="E5" s="57"/>
      <c r="F5" s="57"/>
      <c r="G5" s="57"/>
    </row>
    <row r="6" spans="1:7" ht="71" customHeight="1" x14ac:dyDescent="0.35">
      <c r="B6" s="4"/>
      <c r="C6" s="32"/>
      <c r="D6" s="40" t="str">
        <f>CONCATENATE(B4," ",B2)</f>
        <v>2024 AABI - Field Crops</v>
      </c>
      <c r="E6" s="40" t="s">
        <v>145</v>
      </c>
      <c r="F6" s="40"/>
      <c r="G6" s="40" t="s">
        <v>136</v>
      </c>
    </row>
    <row r="7" spans="1:7" s="35" customFormat="1" ht="29" hidden="1" x14ac:dyDescent="0.35">
      <c r="C7" s="32"/>
      <c r="D7" s="36" t="str">
        <f>VLOOKUP(B4,Years[],2,FALSE)</f>
        <v>Extension2024</v>
      </c>
      <c r="E7" s="35" t="s">
        <v>131</v>
      </c>
      <c r="G7" s="42"/>
    </row>
    <row r="8" spans="1:7" s="6" customFormat="1" ht="19" customHeight="1" x14ac:dyDescent="0.35">
      <c r="A8" s="5"/>
      <c r="B8" s="17" t="s">
        <v>0</v>
      </c>
      <c r="C8" s="33" t="s">
        <v>0</v>
      </c>
      <c r="D8" s="31" cm="1">
        <f t="array" aca="1" ref="D8" ca="1">VLOOKUP($B$2,INDIRECT(D$7),COLUMN(INDIRECT(D$7&amp;"["&amp;$C8&amp;"]")),FALSE)</f>
        <v>16911</v>
      </c>
      <c r="E8" s="59"/>
      <c r="F8" s="5"/>
      <c r="G8" s="43"/>
    </row>
    <row r="9" spans="1:7" s="6" customFormat="1" ht="39.65" customHeight="1" x14ac:dyDescent="0.35">
      <c r="A9" s="5"/>
      <c r="B9" s="14" t="s">
        <v>108</v>
      </c>
      <c r="C9" s="19"/>
      <c r="D9" s="13"/>
      <c r="E9" s="59"/>
      <c r="F9" s="5"/>
      <c r="G9" s="43"/>
    </row>
    <row r="10" spans="1:7" s="6" customFormat="1" ht="19" customHeight="1" x14ac:dyDescent="0.35">
      <c r="A10" s="5"/>
      <c r="B10" s="7" t="s">
        <v>109</v>
      </c>
      <c r="C10" s="34" t="s">
        <v>34</v>
      </c>
      <c r="D10" s="22" cm="1">
        <f t="array" aca="1" ref="D10" ca="1">VLOOKUP($B$2,INDIRECT(D$7),COLUMN(INDIRECT(D$7&amp;"["&amp;$C10&amp;"]")),FALSE)</f>
        <v>0.24372370742298818</v>
      </c>
      <c r="E10" s="58"/>
      <c r="F10" s="22"/>
      <c r="G10" s="45">
        <f ca="1">IFERROR(D10/E10,1)</f>
        <v>1</v>
      </c>
    </row>
    <row r="11" spans="1:7" s="6" customFormat="1" ht="19" customHeight="1" x14ac:dyDescent="0.35">
      <c r="A11" s="5"/>
      <c r="B11" s="7" t="s">
        <v>110</v>
      </c>
      <c r="C11" s="20" t="s">
        <v>33</v>
      </c>
      <c r="D11" s="22" cm="1">
        <f t="array" aca="1" ref="D11" ca="1">VLOOKUP($B$2,INDIRECT(D$7),COLUMN(INDIRECT(D$7&amp;"["&amp;$C11&amp;"]")),FALSE)</f>
        <v>0.75179807300854928</v>
      </c>
      <c r="E11" s="58"/>
      <c r="F11" s="22"/>
      <c r="G11" s="45">
        <f ca="1">IFERROR(D11/E11,1)</f>
        <v>1</v>
      </c>
    </row>
    <row r="12" spans="1:7" s="6" customFormat="1" ht="19" customHeight="1" x14ac:dyDescent="0.35">
      <c r="A12" s="5"/>
      <c r="B12" s="7" t="s">
        <v>130</v>
      </c>
      <c r="C12" s="20" t="s">
        <v>115</v>
      </c>
      <c r="D12" s="22" cm="1">
        <f t="array" aca="1" ref="D12" ca="1">VLOOKUP($B$2,INDIRECT(D$7),COLUMN(INDIRECT(D$7&amp;"["&amp;$C12&amp;"]")),FALSE)</f>
        <v>4.4782195684624779E-3</v>
      </c>
      <c r="E12" s="58"/>
      <c r="F12" s="22"/>
      <c r="G12" s="45">
        <f ca="1">IFERROR(D12/E12,1)</f>
        <v>1</v>
      </c>
    </row>
    <row r="13" spans="1:7" s="6" customFormat="1" ht="40" customHeight="1" x14ac:dyDescent="0.35">
      <c r="A13" s="5"/>
      <c r="B13" s="14" t="s">
        <v>111</v>
      </c>
      <c r="C13" s="19"/>
      <c r="D13" s="44"/>
      <c r="E13" s="44"/>
      <c r="F13" s="44"/>
      <c r="G13" s="45"/>
    </row>
    <row r="14" spans="1:7" s="6" customFormat="1" ht="19" customHeight="1" x14ac:dyDescent="0.35">
      <c r="A14" s="5"/>
      <c r="B14" s="7" t="s">
        <v>112</v>
      </c>
      <c r="C14" s="20" t="s">
        <v>37</v>
      </c>
      <c r="D14" s="22" cm="1">
        <f t="array" aca="1" ref="D14" ca="1">VLOOKUP($B$2,INDIRECT(D$7),COLUMN(INDIRECT(D$7&amp;"["&amp;$C14&amp;"]")),FALSE)</f>
        <v>6.2433107384944703E-2</v>
      </c>
      <c r="E14" s="58"/>
      <c r="F14" s="22"/>
      <c r="G14" s="45">
        <f t="shared" ref="G14:G15" ca="1" si="0">IFERROR(D14/E14,1)</f>
        <v>1</v>
      </c>
    </row>
    <row r="15" spans="1:7" s="6" customFormat="1" ht="19" customHeight="1" x14ac:dyDescent="0.35">
      <c r="A15" s="5"/>
      <c r="B15" s="7" t="s">
        <v>113</v>
      </c>
      <c r="C15" s="20" t="s">
        <v>38</v>
      </c>
      <c r="D15" s="22" cm="1">
        <f t="array" aca="1" ref="D15" ca="1">VLOOKUP($B$2,INDIRECT(D$7),COLUMN(INDIRECT(D$7&amp;"["&amp;$C15&amp;"]")),FALSE)</f>
        <v>0.93756689261505533</v>
      </c>
      <c r="E15" s="58"/>
      <c r="F15" s="22"/>
      <c r="G15" s="45">
        <f t="shared" ca="1" si="0"/>
        <v>1</v>
      </c>
    </row>
    <row r="16" spans="1:7" s="6" customFormat="1" ht="39.65" customHeight="1" x14ac:dyDescent="0.35">
      <c r="A16" s="5"/>
      <c r="B16" s="14" t="s">
        <v>117</v>
      </c>
      <c r="C16" s="19"/>
      <c r="D16" s="44"/>
      <c r="E16" s="44"/>
      <c r="F16" s="44"/>
      <c r="G16" s="45"/>
    </row>
    <row r="17" spans="1:7" s="6" customFormat="1" ht="19" customHeight="1" x14ac:dyDescent="0.35">
      <c r="A17" s="5"/>
      <c r="B17" s="7" t="s">
        <v>118</v>
      </c>
      <c r="C17" s="20" t="s">
        <v>39</v>
      </c>
      <c r="D17" s="22" cm="1">
        <f t="array" aca="1" ref="D17" ca="1">VLOOKUP($B$2,INDIRECT(D$7),COLUMN(INDIRECT(D$7&amp;"["&amp;$C17&amp;"]")),FALSE)</f>
        <v>7.2105188745935243E-3</v>
      </c>
      <c r="E17" s="58"/>
      <c r="F17" s="22"/>
      <c r="G17" s="45">
        <f t="shared" ref="G17:G22" ca="1" si="1">IFERROR(D17/E17,1)</f>
        <v>1</v>
      </c>
    </row>
    <row r="18" spans="1:7" s="6" customFormat="1" ht="19" customHeight="1" x14ac:dyDescent="0.35">
      <c r="A18" s="5"/>
      <c r="B18" s="7" t="s">
        <v>119</v>
      </c>
      <c r="C18" s="20" t="s">
        <v>40</v>
      </c>
      <c r="D18" s="22" cm="1">
        <f t="array" aca="1" ref="D18" ca="1">VLOOKUP($B$2,INDIRECT(D$7),COLUMN(INDIRECT(D$7&amp;"["&amp;$C18&amp;"]")),FALSE)</f>
        <v>1.3007210518874594E-2</v>
      </c>
      <c r="E18" s="58"/>
      <c r="F18" s="22"/>
      <c r="G18" s="45">
        <f t="shared" ca="1" si="1"/>
        <v>1</v>
      </c>
    </row>
    <row r="19" spans="1:7" s="6" customFormat="1" ht="19" customHeight="1" x14ac:dyDescent="0.35">
      <c r="A19" s="5"/>
      <c r="B19" s="7" t="s">
        <v>120</v>
      </c>
      <c r="C19" s="20" t="s">
        <v>41</v>
      </c>
      <c r="D19" s="22" cm="1">
        <f t="array" aca="1" ref="D19" ca="1">VLOOKUP($B$2,INDIRECT(D$7),COLUMN(INDIRECT(D$7&amp;"["&amp;$C19&amp;"]")),FALSE)</f>
        <v>6.0370422734341865E-2</v>
      </c>
      <c r="E19" s="58"/>
      <c r="F19" s="22"/>
      <c r="G19" s="45">
        <f t="shared" ca="1" si="1"/>
        <v>1</v>
      </c>
    </row>
    <row r="20" spans="1:7" s="6" customFormat="1" ht="19" customHeight="1" x14ac:dyDescent="0.35">
      <c r="A20" s="5"/>
      <c r="B20" s="7" t="s">
        <v>121</v>
      </c>
      <c r="C20" s="20" t="s">
        <v>42</v>
      </c>
      <c r="D20" s="22" cm="1">
        <f t="array" aca="1" ref="D20" ca="1">VLOOKUP($B$2,INDIRECT(D$7),COLUMN(INDIRECT(D$7&amp;"["&amp;$C20&amp;"]")),FALSE)</f>
        <v>1.696592676374947E-3</v>
      </c>
      <c r="E20" s="58"/>
      <c r="F20" s="22"/>
      <c r="G20" s="45">
        <f t="shared" ca="1" si="1"/>
        <v>1</v>
      </c>
    </row>
    <row r="21" spans="1:7" s="6" customFormat="1" ht="19" customHeight="1" x14ac:dyDescent="0.35">
      <c r="A21" s="5"/>
      <c r="B21" s="7" t="s">
        <v>122</v>
      </c>
      <c r="C21" s="20" t="s">
        <v>43</v>
      </c>
      <c r="D21" s="22" cm="1">
        <f t="array" aca="1" ref="D21" ca="1">VLOOKUP($B$2,INDIRECT(D$7),COLUMN(INDIRECT(D$7&amp;"["&amp;$C21&amp;"]")),FALSE)</f>
        <v>0.87713841368584755</v>
      </c>
      <c r="E21" s="58"/>
      <c r="F21" s="22"/>
      <c r="G21" s="45">
        <f t="shared" ca="1" si="1"/>
        <v>1</v>
      </c>
    </row>
    <row r="22" spans="1:7" s="6" customFormat="1" ht="19" customHeight="1" x14ac:dyDescent="0.35">
      <c r="A22" s="5"/>
      <c r="B22" s="7" t="s">
        <v>123</v>
      </c>
      <c r="C22" s="20" t="s">
        <v>44</v>
      </c>
      <c r="D22" s="22" cm="1">
        <f t="array" aca="1" ref="D22" ca="1">VLOOKUP($B$2,INDIRECT(D$7),COLUMN(INDIRECT(D$7&amp;"["&amp;$C22&amp;"]")),FALSE)</f>
        <v>4.057684150996748E-2</v>
      </c>
      <c r="E22" s="58"/>
      <c r="F22" s="22"/>
      <c r="G22" s="45">
        <f t="shared" ca="1" si="1"/>
        <v>1</v>
      </c>
    </row>
    <row r="23" spans="1:7" s="4" customFormat="1" x14ac:dyDescent="0.35">
      <c r="D23" s="8"/>
      <c r="G23" s="42"/>
    </row>
    <row r="24" spans="1:7" s="4" customFormat="1" x14ac:dyDescent="0.35">
      <c r="B24" s="46" t="s">
        <v>137</v>
      </c>
      <c r="D24" s="8"/>
      <c r="G24" s="42"/>
    </row>
    <row r="25" spans="1:7" s="4" customFormat="1" x14ac:dyDescent="0.35">
      <c r="B25" s="49" t="s">
        <v>141</v>
      </c>
      <c r="D25" s="8"/>
      <c r="G25" s="42"/>
    </row>
    <row r="26" spans="1:7" s="4" customFormat="1" x14ac:dyDescent="0.35">
      <c r="B26" s="48" t="s">
        <v>142</v>
      </c>
      <c r="D26" s="8"/>
      <c r="G26" s="42"/>
    </row>
    <row r="27" spans="1:7" s="4" customFormat="1" x14ac:dyDescent="0.35">
      <c r="B27" s="50" t="s">
        <v>143</v>
      </c>
      <c r="D27" s="8"/>
      <c r="G27" s="42"/>
    </row>
    <row r="28" spans="1:7" s="4" customFormat="1" x14ac:dyDescent="0.35">
      <c r="B28" s="51" t="s">
        <v>144</v>
      </c>
      <c r="D28" s="8"/>
      <c r="G28" s="42"/>
    </row>
    <row r="29" spans="1:7" s="4" customFormat="1" x14ac:dyDescent="0.35">
      <c r="B29" s="47"/>
      <c r="D29" s="8"/>
      <c r="G29" s="42"/>
    </row>
    <row r="30" spans="1:7" s="4" customFormat="1" hidden="1" x14ac:dyDescent="0.35">
      <c r="B30" s="47"/>
      <c r="D30" s="8"/>
      <c r="G30" s="42"/>
    </row>
    <row r="31" spans="1:7" s="4" customFormat="1" hidden="1" x14ac:dyDescent="0.35">
      <c r="D31" s="8"/>
      <c r="G31" s="42"/>
    </row>
    <row r="32" spans="1:7" s="4" customFormat="1" hidden="1" x14ac:dyDescent="0.35">
      <c r="D32" s="8"/>
      <c r="G32" s="42"/>
    </row>
  </sheetData>
  <sheetProtection algorithmName="SHA-512" hashValue="p11I30CYDGLFvyGCdpalYPf4xIrZ7wbu1eMlMJaX/bIu+uSVX3wWE9RyFBDtB1jLOP0nNEnL3Y8BdLvT/VOJ6g==" saltValue="SxMAPyu/4GbCSUx5A4ea4Q==" spinCount="100000" sheet="1" objects="1" scenarios="1"/>
  <mergeCells count="4">
    <mergeCell ref="B2:F2"/>
    <mergeCell ref="B4:F4"/>
    <mergeCell ref="B5:G5"/>
    <mergeCell ref="E8:E9"/>
  </mergeCells>
  <conditionalFormatting sqref="D10:D12 D14:D15 D17:D22">
    <cfRule type="expression" dxfId="3" priority="1">
      <formula>AND(G10&gt;=0.4,G10&lt;0.8)</formula>
    </cfRule>
    <cfRule type="expression" dxfId="2" priority="2">
      <formula>G10&lt;0.4</formula>
    </cfRule>
    <cfRule type="expression" dxfId="1" priority="3">
      <formula>AND(G10&gt;=0.8,G10&lt;1.2)</formula>
    </cfRule>
    <cfRule type="expression" dxfId="0" priority="4">
      <formula>G10&gt;=1.2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51539B6-5680-4840-9B29-772268C76AF5}">
          <x14:formula1>
            <xm:f>Years!$A$2:$A$6</xm:f>
          </x14:formula1>
          <xm:sqref>B4</xm:sqref>
        </x14:dataValidation>
        <x14:dataValidation type="list" allowBlank="1" showInputMessage="1" showErrorMessage="1" xr:uid="{B9E49A66-C5A6-48B7-A4D4-227EBCDA6296}">
          <x14:formula1>
            <xm:f>'Work Teams'!$A$2:$A$51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DD5E9-862E-4C8D-9F2D-4B74C36FB2DB}">
  <sheetPr codeName="Sheet4"/>
  <dimension ref="A1:B6"/>
  <sheetViews>
    <sheetView workbookViewId="0">
      <selection sqref="A1:B6"/>
    </sheetView>
  </sheetViews>
  <sheetFormatPr defaultRowHeight="14.5" x14ac:dyDescent="0.35"/>
  <cols>
    <col min="1" max="1" width="23.6328125" customWidth="1"/>
    <col min="2" max="2" width="12.7265625" customWidth="1"/>
  </cols>
  <sheetData>
    <row r="1" spans="1:2" x14ac:dyDescent="0.35">
      <c r="A1" t="s">
        <v>134</v>
      </c>
      <c r="B1" t="s">
        <v>135</v>
      </c>
    </row>
    <row r="2" spans="1:2" ht="29" x14ac:dyDescent="0.35">
      <c r="A2" s="23">
        <v>2020</v>
      </c>
      <c r="B2" s="30" t="s">
        <v>99</v>
      </c>
    </row>
    <row r="3" spans="1:2" ht="29" x14ac:dyDescent="0.35">
      <c r="A3" s="23">
        <v>2021</v>
      </c>
      <c r="B3" s="30" t="s">
        <v>100</v>
      </c>
    </row>
    <row r="4" spans="1:2" ht="29" x14ac:dyDescent="0.35">
      <c r="A4" s="23">
        <v>2022</v>
      </c>
      <c r="B4" s="30" t="s">
        <v>101</v>
      </c>
    </row>
    <row r="5" spans="1:2" ht="29" x14ac:dyDescent="0.35">
      <c r="A5" s="23">
        <v>2023</v>
      </c>
      <c r="B5" s="30" t="s">
        <v>102</v>
      </c>
    </row>
    <row r="6" spans="1:2" ht="29" x14ac:dyDescent="0.35">
      <c r="A6" s="23">
        <v>2024</v>
      </c>
      <c r="B6" s="30" t="s">
        <v>98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27464-1F82-4BCA-B9B0-C6EBC8DFD3D9}">
  <sheetPr codeName="Sheet5"/>
  <dimension ref="A1:N11"/>
  <sheetViews>
    <sheetView topLeftCell="I1" workbookViewId="0">
      <selection activeCell="M3" sqref="M3"/>
    </sheetView>
  </sheetViews>
  <sheetFormatPr defaultRowHeight="14.5" x14ac:dyDescent="0.35"/>
  <cols>
    <col min="1" max="1" width="22.26953125" customWidth="1"/>
    <col min="2" max="2" width="18.7265625" customWidth="1"/>
    <col min="3" max="3" width="17.453125" customWidth="1"/>
    <col min="4" max="4" width="31.1796875" customWidth="1"/>
    <col min="5" max="5" width="10.26953125" customWidth="1"/>
    <col min="6" max="6" width="35.26953125" customWidth="1"/>
    <col min="7" max="7" width="39" customWidth="1"/>
    <col min="8" max="8" width="10.26953125" customWidth="1"/>
    <col min="9" max="9" width="38.36328125" customWidth="1"/>
    <col min="10" max="10" width="29.26953125" customWidth="1"/>
    <col min="11" max="11" width="29" customWidth="1"/>
    <col min="12" max="12" width="32.453125" customWidth="1"/>
    <col min="13" max="13" width="29.7265625" customWidth="1"/>
    <col min="14" max="14" width="40.7265625" customWidth="1"/>
  </cols>
  <sheetData>
    <row r="1" spans="1:14" ht="29" x14ac:dyDescent="0.35">
      <c r="A1" t="s">
        <v>124</v>
      </c>
      <c r="B1" t="s">
        <v>127</v>
      </c>
      <c r="C1" s="37" t="s">
        <v>34</v>
      </c>
      <c r="D1" s="38" t="s">
        <v>33</v>
      </c>
      <c r="E1" s="3" t="s">
        <v>115</v>
      </c>
      <c r="F1" s="38" t="s">
        <v>37</v>
      </c>
      <c r="G1" s="38" t="s">
        <v>38</v>
      </c>
      <c r="H1" s="39" t="s">
        <v>116</v>
      </c>
      <c r="I1" s="38" t="s">
        <v>39</v>
      </c>
      <c r="J1" s="38" t="s">
        <v>40</v>
      </c>
      <c r="K1" s="38" t="s">
        <v>41</v>
      </c>
      <c r="L1" s="38" t="s">
        <v>42</v>
      </c>
      <c r="M1" s="38" t="s">
        <v>43</v>
      </c>
      <c r="N1" s="38" t="s">
        <v>44</v>
      </c>
    </row>
    <row r="2" spans="1:14" x14ac:dyDescent="0.35">
      <c r="A2" t="s">
        <v>126</v>
      </c>
      <c r="B2" t="s">
        <v>125</v>
      </c>
      <c r="C2" s="41">
        <v>0.496</v>
      </c>
      <c r="D2" s="41">
        <v>0.504</v>
      </c>
      <c r="E2" s="41">
        <v>0</v>
      </c>
      <c r="F2" s="41">
        <v>5.7000000000000002E-2</v>
      </c>
      <c r="G2" s="41">
        <v>0.94299999999999995</v>
      </c>
      <c r="H2" s="41"/>
      <c r="I2" s="41">
        <v>5.0000000000000001E-3</v>
      </c>
      <c r="J2" s="41">
        <v>3.3000000000000002E-2</v>
      </c>
      <c r="K2" s="41">
        <v>0.13400000000000001</v>
      </c>
      <c r="L2" s="41">
        <v>1E-3</v>
      </c>
      <c r="M2" s="41">
        <v>0.748</v>
      </c>
      <c r="N2" s="41">
        <v>6.3E-2</v>
      </c>
    </row>
    <row r="3" spans="1:14" x14ac:dyDescent="0.35">
      <c r="A3" t="s">
        <v>128</v>
      </c>
      <c r="B3" t="s">
        <v>129</v>
      </c>
      <c r="C3" s="41">
        <f>28201/80473</f>
        <v>0.350440520422999</v>
      </c>
      <c r="D3" s="41">
        <f t="shared" ref="D3" si="0">52272/80473</f>
        <v>0.649559479577001</v>
      </c>
      <c r="E3" s="41">
        <v>0</v>
      </c>
      <c r="F3" s="41">
        <f t="shared" ref="F3" si="1">1110/80473</f>
        <v>1.3793446249052477E-2</v>
      </c>
      <c r="G3" s="41">
        <f>1-PopData[[#This Row],[Percentage Hispanic of known ethnicity]]</f>
        <v>0.98620655375094757</v>
      </c>
      <c r="H3" s="41"/>
      <c r="I3" s="41">
        <f t="shared" ref="I3" si="2">341/80473</f>
        <v>4.2374460999341397E-3</v>
      </c>
      <c r="J3" s="41">
        <f t="shared" ref="J3" si="3">206/80473</f>
        <v>2.5598647993737029E-3</v>
      </c>
      <c r="K3" s="41">
        <f t="shared" ref="K3" si="4">354/80473</f>
        <v>4.398990965914033E-3</v>
      </c>
      <c r="L3" s="41">
        <f>21/80473</f>
        <v>2.6095709119829011E-4</v>
      </c>
      <c r="M3" s="41">
        <f>79005/80473</f>
        <v>0.98175785667242432</v>
      </c>
      <c r="N3" s="41">
        <f>546/80473</f>
        <v>6.7848843711555426E-3</v>
      </c>
    </row>
    <row r="10" spans="1:14" x14ac:dyDescent="0.35">
      <c r="B10" t="s">
        <v>132</v>
      </c>
    </row>
    <row r="11" spans="1:14" x14ac:dyDescent="0.35">
      <c r="B11" t="s">
        <v>133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DB52C-BFE1-4E14-A6A7-787CAB9ED04A}">
  <sheetPr codeName="Sheet6"/>
  <dimension ref="A1:AR52"/>
  <sheetViews>
    <sheetView topLeftCell="W1" zoomScale="70" zoomScaleNormal="70" workbookViewId="0">
      <selection activeCell="AH1" sqref="AH1"/>
    </sheetView>
  </sheetViews>
  <sheetFormatPr defaultColWidth="10.81640625" defaultRowHeight="14.5" x14ac:dyDescent="0.35"/>
  <cols>
    <col min="1" max="1" width="45.81640625" bestFit="1" customWidth="1"/>
    <col min="28" max="42" width="10.81640625" style="1"/>
  </cols>
  <sheetData>
    <row r="1" spans="1:44" s="2" customFormat="1" ht="72.5" x14ac:dyDescent="0.35">
      <c r="A1" s="2" t="s">
        <v>4</v>
      </c>
      <c r="B1" s="2" t="s">
        <v>0</v>
      </c>
      <c r="C1" s="2" t="s">
        <v>5</v>
      </c>
      <c r="D1" s="2" t="s">
        <v>6</v>
      </c>
      <c r="E1" s="2" t="s">
        <v>114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23</v>
      </c>
      <c r="W1" s="2" t="s">
        <v>24</v>
      </c>
      <c r="X1" s="2" t="s">
        <v>25</v>
      </c>
      <c r="Y1" s="2" t="s">
        <v>26</v>
      </c>
      <c r="Z1" s="2" t="s">
        <v>27</v>
      </c>
      <c r="AA1" s="2" t="s">
        <v>28</v>
      </c>
      <c r="AB1" s="3" t="s">
        <v>29</v>
      </c>
      <c r="AC1" s="3" t="s">
        <v>30</v>
      </c>
      <c r="AD1" s="3" t="s">
        <v>31</v>
      </c>
      <c r="AE1" s="3" t="s">
        <v>32</v>
      </c>
      <c r="AF1" s="3" t="s">
        <v>33</v>
      </c>
      <c r="AG1" s="3" t="s">
        <v>34</v>
      </c>
      <c r="AH1" s="3" t="s">
        <v>115</v>
      </c>
      <c r="AI1" s="3" t="s">
        <v>35</v>
      </c>
      <c r="AJ1" s="3" t="s">
        <v>36</v>
      </c>
      <c r="AK1" s="3" t="s">
        <v>37</v>
      </c>
      <c r="AL1" s="3" t="s">
        <v>38</v>
      </c>
      <c r="AM1" s="3" t="s">
        <v>39</v>
      </c>
      <c r="AN1" s="3" t="s">
        <v>40</v>
      </c>
      <c r="AO1" s="3" t="s">
        <v>41</v>
      </c>
      <c r="AP1" s="3" t="s">
        <v>42</v>
      </c>
      <c r="AQ1" s="3" t="s">
        <v>43</v>
      </c>
      <c r="AR1" s="3" t="s">
        <v>44</v>
      </c>
    </row>
    <row r="2" spans="1:44" x14ac:dyDescent="0.35">
      <c r="A2" t="s">
        <v>85</v>
      </c>
      <c r="B2">
        <v>30</v>
      </c>
      <c r="C2">
        <v>22</v>
      </c>
      <c r="D2">
        <v>5</v>
      </c>
      <c r="E2">
        <v>0</v>
      </c>
      <c r="F2">
        <v>2</v>
      </c>
      <c r="G2">
        <v>1</v>
      </c>
      <c r="H2">
        <v>0</v>
      </c>
      <c r="I2">
        <v>30</v>
      </c>
      <c r="J2">
        <v>0</v>
      </c>
      <c r="K2">
        <v>0</v>
      </c>
      <c r="L2">
        <v>4</v>
      </c>
      <c r="M2">
        <v>10</v>
      </c>
      <c r="N2">
        <v>7</v>
      </c>
      <c r="O2">
        <v>9</v>
      </c>
      <c r="P2">
        <v>0</v>
      </c>
      <c r="Q2">
        <v>1</v>
      </c>
      <c r="R2">
        <v>0</v>
      </c>
      <c r="S2">
        <v>0</v>
      </c>
      <c r="T2">
        <v>23</v>
      </c>
      <c r="U2">
        <v>0</v>
      </c>
      <c r="V2">
        <v>3</v>
      </c>
      <c r="W2" s="29">
        <v>3</v>
      </c>
      <c r="X2" s="1">
        <v>3.3333333333333333E-2</v>
      </c>
      <c r="Y2" s="1">
        <v>0</v>
      </c>
      <c r="Z2" s="1">
        <v>0.3</v>
      </c>
      <c r="AA2" s="1">
        <v>0.1</v>
      </c>
      <c r="AB2" s="1">
        <v>6.6666666666666666E-2</v>
      </c>
      <c r="AC2" s="1">
        <v>0</v>
      </c>
      <c r="AD2" s="1">
        <v>0.23333333333333334</v>
      </c>
      <c r="AE2" s="1">
        <v>0.1</v>
      </c>
      <c r="AF2" s="1">
        <v>0.81481481481481477</v>
      </c>
      <c r="AG2" s="1">
        <v>0.18518518518518517</v>
      </c>
      <c r="AH2" s="1">
        <v>0</v>
      </c>
      <c r="AI2" s="1">
        <v>0</v>
      </c>
      <c r="AJ2" s="1">
        <v>1</v>
      </c>
      <c r="AK2" s="1">
        <v>0.2857142857142857</v>
      </c>
      <c r="AL2" s="1">
        <v>0.7142857142857143</v>
      </c>
      <c r="AM2" s="1">
        <v>0</v>
      </c>
      <c r="AN2" s="1">
        <v>4.1666666666666664E-2</v>
      </c>
      <c r="AO2" s="1">
        <v>0</v>
      </c>
      <c r="AP2" s="1">
        <v>0</v>
      </c>
      <c r="AQ2" s="1">
        <v>0.95833333333333337</v>
      </c>
      <c r="AR2" s="1">
        <v>0</v>
      </c>
    </row>
    <row r="3" spans="1:44" x14ac:dyDescent="0.35">
      <c r="A3" t="s">
        <v>45</v>
      </c>
      <c r="B3">
        <v>9878</v>
      </c>
      <c r="C3">
        <v>1423</v>
      </c>
      <c r="D3">
        <v>872</v>
      </c>
      <c r="E3">
        <v>0</v>
      </c>
      <c r="F3">
        <v>327</v>
      </c>
      <c r="G3">
        <v>7256</v>
      </c>
      <c r="H3">
        <v>554</v>
      </c>
      <c r="I3">
        <v>4352</v>
      </c>
      <c r="J3">
        <v>176</v>
      </c>
      <c r="K3">
        <v>4796</v>
      </c>
      <c r="L3">
        <v>159</v>
      </c>
      <c r="M3">
        <v>1268</v>
      </c>
      <c r="N3">
        <v>572</v>
      </c>
      <c r="O3">
        <v>7879</v>
      </c>
      <c r="P3">
        <v>21</v>
      </c>
      <c r="Q3">
        <v>10</v>
      </c>
      <c r="R3">
        <v>21</v>
      </c>
      <c r="S3">
        <v>44</v>
      </c>
      <c r="T3">
        <v>1422</v>
      </c>
      <c r="U3">
        <v>18</v>
      </c>
      <c r="V3">
        <v>438</v>
      </c>
      <c r="W3" s="29">
        <v>7922</v>
      </c>
      <c r="X3" s="1">
        <v>0.73456165215630698</v>
      </c>
      <c r="Y3" s="1">
        <v>0.48552338530066813</v>
      </c>
      <c r="Z3" s="1">
        <v>0.79763109941283661</v>
      </c>
      <c r="AA3" s="1">
        <v>0.80198420732941889</v>
      </c>
      <c r="AB3" s="1">
        <v>3.3103867179591011E-2</v>
      </c>
      <c r="AC3" s="1">
        <v>1.7817371937639197E-2</v>
      </c>
      <c r="AD3" s="1">
        <v>5.7906458797327393E-2</v>
      </c>
      <c r="AE3" s="1">
        <v>4.4340959708443005E-2</v>
      </c>
      <c r="AF3" s="1">
        <v>0.62004357298474944</v>
      </c>
      <c r="AG3" s="1">
        <v>0.37995642701525056</v>
      </c>
      <c r="AH3" s="1">
        <v>0</v>
      </c>
      <c r="AI3" s="1">
        <v>0.1129229514879739</v>
      </c>
      <c r="AJ3" s="1">
        <v>0.88707704851202607</v>
      </c>
      <c r="AK3" s="1">
        <v>0.11142256482130343</v>
      </c>
      <c r="AL3" s="1">
        <v>0.88857743517869658</v>
      </c>
      <c r="AM3" s="1">
        <v>1.3671875E-2</v>
      </c>
      <c r="AN3" s="1">
        <v>6.510416666666667E-3</v>
      </c>
      <c r="AO3" s="1">
        <v>1.3671875E-2</v>
      </c>
      <c r="AP3" s="1">
        <v>2.8645833333333332E-2</v>
      </c>
      <c r="AQ3" s="1">
        <v>0.92578125</v>
      </c>
      <c r="AR3" s="1">
        <v>1.171875E-2</v>
      </c>
    </row>
    <row r="4" spans="1:44" x14ac:dyDescent="0.35">
      <c r="A4" t="s">
        <v>46</v>
      </c>
      <c r="B4">
        <v>9930</v>
      </c>
      <c r="C4">
        <v>601</v>
      </c>
      <c r="D4">
        <v>2517</v>
      </c>
      <c r="E4">
        <v>0</v>
      </c>
      <c r="F4">
        <v>92</v>
      </c>
      <c r="G4">
        <v>6720</v>
      </c>
      <c r="H4">
        <v>361</v>
      </c>
      <c r="I4">
        <v>5323</v>
      </c>
      <c r="J4">
        <v>3</v>
      </c>
      <c r="K4">
        <v>4243</v>
      </c>
      <c r="L4">
        <v>65</v>
      </c>
      <c r="M4">
        <v>2541</v>
      </c>
      <c r="N4">
        <v>800</v>
      </c>
      <c r="O4">
        <v>6524</v>
      </c>
      <c r="P4">
        <v>48</v>
      </c>
      <c r="Q4">
        <v>34</v>
      </c>
      <c r="R4">
        <v>120</v>
      </c>
      <c r="S4">
        <v>3</v>
      </c>
      <c r="T4">
        <v>3358</v>
      </c>
      <c r="U4">
        <v>34</v>
      </c>
      <c r="V4">
        <v>293</v>
      </c>
      <c r="W4" s="29">
        <v>6095</v>
      </c>
      <c r="X4" s="1">
        <v>0.67673716012084595</v>
      </c>
      <c r="Y4" s="1">
        <v>0.42729103726082579</v>
      </c>
      <c r="Z4" s="1">
        <v>0.65699899295065456</v>
      </c>
      <c r="AA4" s="1">
        <v>0.61379657603222559</v>
      </c>
      <c r="AB4" s="1">
        <v>9.2648539778449144E-3</v>
      </c>
      <c r="AC4" s="1">
        <v>3.0211480362537764E-4</v>
      </c>
      <c r="AD4" s="1">
        <v>8.0563947633434038E-2</v>
      </c>
      <c r="AE4" s="1">
        <v>2.9506545820745217E-2</v>
      </c>
      <c r="AF4" s="1">
        <v>0.19275176395125079</v>
      </c>
      <c r="AG4" s="1">
        <v>0.80724823604874918</v>
      </c>
      <c r="AH4" s="1">
        <v>0</v>
      </c>
      <c r="AI4" s="1">
        <v>6.3511611541168189E-2</v>
      </c>
      <c r="AJ4" s="1">
        <v>0.93648838845883176</v>
      </c>
      <c r="AK4" s="1">
        <v>2.49424405218726E-2</v>
      </c>
      <c r="AL4" s="1">
        <v>0.97505755947812744</v>
      </c>
      <c r="AM4" s="1">
        <v>1.3344453711426188E-2</v>
      </c>
      <c r="AN4" s="1">
        <v>9.4523213789268843E-3</v>
      </c>
      <c r="AO4" s="1">
        <v>3.336113427856547E-2</v>
      </c>
      <c r="AP4" s="1">
        <v>8.3402835696413675E-4</v>
      </c>
      <c r="AQ4" s="1">
        <v>0.93355574089519044</v>
      </c>
      <c r="AR4" s="1">
        <v>9.4523213789268843E-3</v>
      </c>
    </row>
    <row r="5" spans="1:44" x14ac:dyDescent="0.35">
      <c r="A5" t="s">
        <v>47</v>
      </c>
      <c r="B5">
        <v>311</v>
      </c>
      <c r="C5">
        <v>120</v>
      </c>
      <c r="D5">
        <v>70</v>
      </c>
      <c r="E5">
        <v>0</v>
      </c>
      <c r="F5">
        <v>121</v>
      </c>
      <c r="G5">
        <v>0</v>
      </c>
      <c r="H5">
        <v>0</v>
      </c>
      <c r="I5">
        <v>121</v>
      </c>
      <c r="J5">
        <v>0</v>
      </c>
      <c r="K5">
        <v>190</v>
      </c>
      <c r="L5">
        <v>3</v>
      </c>
      <c r="M5">
        <v>36</v>
      </c>
      <c r="N5">
        <v>219</v>
      </c>
      <c r="O5">
        <v>53</v>
      </c>
      <c r="P5">
        <v>1</v>
      </c>
      <c r="Q5">
        <v>2</v>
      </c>
      <c r="R5">
        <v>0</v>
      </c>
      <c r="S5">
        <v>0</v>
      </c>
      <c r="T5">
        <v>131</v>
      </c>
      <c r="U5">
        <v>1</v>
      </c>
      <c r="V5">
        <v>125</v>
      </c>
      <c r="W5" s="29">
        <v>53</v>
      </c>
      <c r="X5" s="1">
        <v>0</v>
      </c>
      <c r="Y5" s="1">
        <v>0.61093247588424437</v>
      </c>
      <c r="Z5" s="1">
        <v>0.17041800643086816</v>
      </c>
      <c r="AA5" s="1">
        <v>0.17041800643086816</v>
      </c>
      <c r="AB5" s="1">
        <v>0.38906752411575563</v>
      </c>
      <c r="AC5" s="1">
        <v>0</v>
      </c>
      <c r="AD5" s="1">
        <v>0.70418006430868163</v>
      </c>
      <c r="AE5" s="1">
        <v>0.40192926045016075</v>
      </c>
      <c r="AF5" s="1">
        <v>0.63157894736842102</v>
      </c>
      <c r="AG5" s="1">
        <v>0.36842105263157893</v>
      </c>
      <c r="AH5" s="1">
        <v>0</v>
      </c>
      <c r="AI5" s="1">
        <v>0</v>
      </c>
      <c r="AJ5" s="1">
        <v>1</v>
      </c>
      <c r="AK5" s="1">
        <v>7.6923076923076927E-2</v>
      </c>
      <c r="AL5" s="1">
        <v>0.92307692307692313</v>
      </c>
      <c r="AM5" s="1">
        <v>7.4074074074074077E-3</v>
      </c>
      <c r="AN5" s="1">
        <v>1.4814814814814815E-2</v>
      </c>
      <c r="AO5" s="1">
        <v>0</v>
      </c>
      <c r="AP5" s="1">
        <v>0</v>
      </c>
      <c r="AQ5" s="1">
        <v>0.97037037037037033</v>
      </c>
      <c r="AR5" s="1">
        <v>7.4074074074074077E-3</v>
      </c>
    </row>
    <row r="6" spans="1:44" x14ac:dyDescent="0.35">
      <c r="A6" t="s">
        <v>86</v>
      </c>
      <c r="B6">
        <v>6309</v>
      </c>
      <c r="C6">
        <v>2207</v>
      </c>
      <c r="D6">
        <v>1771</v>
      </c>
      <c r="E6">
        <v>0</v>
      </c>
      <c r="F6">
        <v>442</v>
      </c>
      <c r="G6">
        <v>1889</v>
      </c>
      <c r="H6">
        <v>21</v>
      </c>
      <c r="I6">
        <v>2369</v>
      </c>
      <c r="J6">
        <v>103</v>
      </c>
      <c r="K6">
        <v>3816</v>
      </c>
      <c r="L6">
        <v>65</v>
      </c>
      <c r="M6">
        <v>1091</v>
      </c>
      <c r="N6">
        <v>1977</v>
      </c>
      <c r="O6">
        <v>3176</v>
      </c>
      <c r="P6">
        <v>14</v>
      </c>
      <c r="Q6">
        <v>71</v>
      </c>
      <c r="R6">
        <v>51</v>
      </c>
      <c r="S6">
        <v>9</v>
      </c>
      <c r="T6">
        <v>3332</v>
      </c>
      <c r="U6">
        <v>16</v>
      </c>
      <c r="V6">
        <v>894</v>
      </c>
      <c r="W6" s="29">
        <v>1952</v>
      </c>
      <c r="X6" s="1">
        <v>0.29941353621810113</v>
      </c>
      <c r="Y6" s="1">
        <v>0.60485021398002858</v>
      </c>
      <c r="Z6" s="1">
        <v>0.50340783008400702</v>
      </c>
      <c r="AA6" s="1">
        <v>0.30939927088286573</v>
      </c>
      <c r="AB6" s="1">
        <v>7.0058646378189884E-2</v>
      </c>
      <c r="AC6" s="1">
        <v>1.6325883658265969E-2</v>
      </c>
      <c r="AD6" s="1">
        <v>0.31336186400380411</v>
      </c>
      <c r="AE6" s="1">
        <v>0.1417023300047551</v>
      </c>
      <c r="AF6" s="1">
        <v>0.55480140774258424</v>
      </c>
      <c r="AG6" s="1">
        <v>0.44519859225741576</v>
      </c>
      <c r="AH6" s="1">
        <v>0</v>
      </c>
      <c r="AI6" s="1">
        <v>8.7866108786610886E-3</v>
      </c>
      <c r="AJ6" s="1">
        <v>0.99121338912133894</v>
      </c>
      <c r="AK6" s="1">
        <v>5.6228373702422146E-2</v>
      </c>
      <c r="AL6" s="1">
        <v>0.94377162629757783</v>
      </c>
      <c r="AM6" s="1">
        <v>4.0080160320641279E-3</v>
      </c>
      <c r="AN6" s="1">
        <v>2.0326367019753794E-2</v>
      </c>
      <c r="AO6" s="1">
        <v>1.4600629831090752E-2</v>
      </c>
      <c r="AP6" s="1">
        <v>2.576581734898368E-3</v>
      </c>
      <c r="AQ6" s="1">
        <v>0.95390781563126248</v>
      </c>
      <c r="AR6" s="1">
        <v>4.5805897509304319E-3</v>
      </c>
    </row>
    <row r="7" spans="1:44" x14ac:dyDescent="0.35">
      <c r="A7" t="s">
        <v>48</v>
      </c>
      <c r="B7">
        <v>19041</v>
      </c>
      <c r="C7">
        <v>2288</v>
      </c>
      <c r="D7">
        <v>374</v>
      </c>
      <c r="E7">
        <v>0</v>
      </c>
      <c r="F7">
        <v>335</v>
      </c>
      <c r="G7">
        <v>16044</v>
      </c>
      <c r="H7">
        <v>4</v>
      </c>
      <c r="I7">
        <v>2634</v>
      </c>
      <c r="J7">
        <v>193</v>
      </c>
      <c r="K7">
        <v>16210</v>
      </c>
      <c r="L7">
        <v>17</v>
      </c>
      <c r="M7">
        <v>947</v>
      </c>
      <c r="N7">
        <v>1302</v>
      </c>
      <c r="O7">
        <v>16775</v>
      </c>
      <c r="P7">
        <v>13</v>
      </c>
      <c r="Q7">
        <v>6</v>
      </c>
      <c r="R7">
        <v>8</v>
      </c>
      <c r="S7">
        <v>1</v>
      </c>
      <c r="T7">
        <v>2062</v>
      </c>
      <c r="U7">
        <v>67</v>
      </c>
      <c r="V7">
        <v>656</v>
      </c>
      <c r="W7" s="29">
        <v>16229</v>
      </c>
      <c r="X7" s="1">
        <v>0.84260280447455493</v>
      </c>
      <c r="Y7" s="1">
        <v>0.85132083398981151</v>
      </c>
      <c r="Z7" s="1">
        <v>0.88099364529173885</v>
      </c>
      <c r="AA7" s="1">
        <v>0.8523186807415577</v>
      </c>
      <c r="AB7" s="1">
        <v>1.7593613780788823E-2</v>
      </c>
      <c r="AC7" s="1">
        <v>1.013602226773804E-2</v>
      </c>
      <c r="AD7" s="1">
        <v>6.8378761619662831E-2</v>
      </c>
      <c r="AE7" s="1">
        <v>3.445197206029095E-2</v>
      </c>
      <c r="AF7" s="1">
        <v>0.85950413223140498</v>
      </c>
      <c r="AG7" s="1">
        <v>0.14049586776859505</v>
      </c>
      <c r="AH7" s="1">
        <v>0</v>
      </c>
      <c r="AI7" s="1">
        <v>1.5163002274450341E-3</v>
      </c>
      <c r="AJ7" s="1">
        <v>0.99848369977255491</v>
      </c>
      <c r="AK7" s="1">
        <v>1.7634854771784232E-2</v>
      </c>
      <c r="AL7" s="1">
        <v>0.98236514522821572</v>
      </c>
      <c r="AM7" s="1">
        <v>6.0268891979601297E-3</v>
      </c>
      <c r="AN7" s="1">
        <v>2.7816411682892906E-3</v>
      </c>
      <c r="AO7" s="1">
        <v>3.7088548910523874E-3</v>
      </c>
      <c r="AP7" s="1">
        <v>4.6360686138154843E-4</v>
      </c>
      <c r="AQ7" s="1">
        <v>0.95595734816875289</v>
      </c>
      <c r="AR7" s="1">
        <v>3.1061659712563746E-2</v>
      </c>
    </row>
    <row r="8" spans="1:44" x14ac:dyDescent="0.35">
      <c r="A8" t="s">
        <v>49</v>
      </c>
      <c r="B8">
        <v>6925</v>
      </c>
      <c r="C8">
        <v>1867</v>
      </c>
      <c r="D8">
        <v>926</v>
      </c>
      <c r="E8">
        <v>0</v>
      </c>
      <c r="F8">
        <v>538</v>
      </c>
      <c r="G8">
        <v>3594</v>
      </c>
      <c r="H8">
        <v>0</v>
      </c>
      <c r="I8">
        <v>1038</v>
      </c>
      <c r="J8">
        <v>478</v>
      </c>
      <c r="K8">
        <v>5409</v>
      </c>
      <c r="L8">
        <v>94</v>
      </c>
      <c r="M8">
        <v>1026</v>
      </c>
      <c r="N8">
        <v>955</v>
      </c>
      <c r="O8">
        <v>4850</v>
      </c>
      <c r="P8">
        <v>7</v>
      </c>
      <c r="Q8">
        <v>25</v>
      </c>
      <c r="R8">
        <v>19</v>
      </c>
      <c r="S8">
        <v>9</v>
      </c>
      <c r="T8">
        <v>2206</v>
      </c>
      <c r="U8">
        <v>159</v>
      </c>
      <c r="V8">
        <v>866</v>
      </c>
      <c r="W8" s="29">
        <v>3638</v>
      </c>
      <c r="X8" s="1">
        <v>0.51898916967509023</v>
      </c>
      <c r="Y8" s="1">
        <v>0.78108303249097477</v>
      </c>
      <c r="Z8" s="1">
        <v>0.70036101083032487</v>
      </c>
      <c r="AA8" s="1">
        <v>0.52534296028880867</v>
      </c>
      <c r="AB8" s="1">
        <v>7.7689530685920577E-2</v>
      </c>
      <c r="AC8" s="1">
        <v>6.9025270758122745E-2</v>
      </c>
      <c r="AD8" s="1">
        <v>0.13790613718411551</v>
      </c>
      <c r="AE8" s="1">
        <v>0.12505415162454875</v>
      </c>
      <c r="AF8" s="1">
        <v>0.66845685642678121</v>
      </c>
      <c r="AG8" s="1">
        <v>0.33154314357321873</v>
      </c>
      <c r="AH8" s="1">
        <v>0</v>
      </c>
      <c r="AI8" s="1">
        <v>0</v>
      </c>
      <c r="AJ8" s="1">
        <v>1</v>
      </c>
      <c r="AK8" s="1">
        <v>8.3928571428571422E-2</v>
      </c>
      <c r="AL8" s="1">
        <v>0.91607142857142854</v>
      </c>
      <c r="AM8" s="1">
        <v>2.8865979381443299E-3</v>
      </c>
      <c r="AN8" s="1">
        <v>1.0309278350515464E-2</v>
      </c>
      <c r="AO8" s="1">
        <v>7.8350515463917522E-3</v>
      </c>
      <c r="AP8" s="1">
        <v>3.7113402061855669E-3</v>
      </c>
      <c r="AQ8" s="1">
        <v>0.9096907216494845</v>
      </c>
      <c r="AR8" s="1">
        <v>6.5567010309278348E-2</v>
      </c>
    </row>
    <row r="9" spans="1:44" x14ac:dyDescent="0.35">
      <c r="A9" t="s">
        <v>50</v>
      </c>
      <c r="B9">
        <v>4202</v>
      </c>
      <c r="C9">
        <v>1424</v>
      </c>
      <c r="D9">
        <v>820</v>
      </c>
      <c r="E9">
        <v>0</v>
      </c>
      <c r="F9">
        <v>185</v>
      </c>
      <c r="G9">
        <v>1773</v>
      </c>
      <c r="H9">
        <v>6</v>
      </c>
      <c r="I9">
        <v>1769</v>
      </c>
      <c r="J9">
        <v>0</v>
      </c>
      <c r="K9">
        <v>2427</v>
      </c>
      <c r="L9">
        <v>48</v>
      </c>
      <c r="M9">
        <v>761</v>
      </c>
      <c r="N9">
        <v>536</v>
      </c>
      <c r="O9">
        <v>2857</v>
      </c>
      <c r="P9">
        <v>9</v>
      </c>
      <c r="Q9">
        <v>24</v>
      </c>
      <c r="R9">
        <v>9</v>
      </c>
      <c r="S9">
        <v>5</v>
      </c>
      <c r="T9">
        <v>1829</v>
      </c>
      <c r="U9">
        <v>18</v>
      </c>
      <c r="V9">
        <v>520</v>
      </c>
      <c r="W9" s="29">
        <v>1798</v>
      </c>
      <c r="X9" s="1">
        <v>0.4219419324131366</v>
      </c>
      <c r="Y9" s="1">
        <v>0.57758210376011421</v>
      </c>
      <c r="Z9" s="1">
        <v>0.67991432651118511</v>
      </c>
      <c r="AA9" s="1">
        <v>0.42789148024750118</v>
      </c>
      <c r="AB9" s="1">
        <v>4.4026653974297954E-2</v>
      </c>
      <c r="AC9" s="1">
        <v>0</v>
      </c>
      <c r="AD9" s="1">
        <v>0.12755830556877679</v>
      </c>
      <c r="AE9" s="1">
        <v>0.12375059495478344</v>
      </c>
      <c r="AF9" s="1">
        <v>0.63458110516934041</v>
      </c>
      <c r="AG9" s="1">
        <v>0.36541889483065954</v>
      </c>
      <c r="AH9" s="1">
        <v>0</v>
      </c>
      <c r="AI9" s="1">
        <v>3.3802816901408453E-3</v>
      </c>
      <c r="AJ9" s="1">
        <v>0.99661971830985918</v>
      </c>
      <c r="AK9" s="1">
        <v>5.9332509270704575E-2</v>
      </c>
      <c r="AL9" s="1">
        <v>0.94066749072929545</v>
      </c>
      <c r="AM9" s="1">
        <v>4.7518479408658922E-3</v>
      </c>
      <c r="AN9" s="1">
        <v>1.2671594508975714E-2</v>
      </c>
      <c r="AO9" s="1">
        <v>4.7518479408658922E-3</v>
      </c>
      <c r="AP9" s="1">
        <v>2.6399155227032735E-3</v>
      </c>
      <c r="AQ9" s="1">
        <v>0.96568109820485748</v>
      </c>
      <c r="AR9" s="1">
        <v>9.5036958817317843E-3</v>
      </c>
    </row>
    <row r="10" spans="1:44" x14ac:dyDescent="0.35">
      <c r="A10" t="s">
        <v>51</v>
      </c>
      <c r="B10">
        <v>4803</v>
      </c>
      <c r="C10">
        <v>1689</v>
      </c>
      <c r="D10">
        <v>892</v>
      </c>
      <c r="E10">
        <v>0</v>
      </c>
      <c r="F10">
        <v>133</v>
      </c>
      <c r="G10">
        <v>2089</v>
      </c>
      <c r="H10">
        <v>4</v>
      </c>
      <c r="I10">
        <v>1157</v>
      </c>
      <c r="J10">
        <v>2</v>
      </c>
      <c r="K10">
        <v>3640</v>
      </c>
      <c r="L10">
        <v>56</v>
      </c>
      <c r="M10">
        <v>637</v>
      </c>
      <c r="N10">
        <v>609</v>
      </c>
      <c r="O10">
        <v>3501</v>
      </c>
      <c r="P10">
        <v>6</v>
      </c>
      <c r="Q10">
        <v>24</v>
      </c>
      <c r="R10">
        <v>16</v>
      </c>
      <c r="S10">
        <v>4</v>
      </c>
      <c r="T10">
        <v>2156</v>
      </c>
      <c r="U10">
        <v>8</v>
      </c>
      <c r="V10">
        <v>487</v>
      </c>
      <c r="W10" s="29">
        <v>2108</v>
      </c>
      <c r="X10" s="1">
        <v>0.43493649802206952</v>
      </c>
      <c r="Y10" s="1">
        <v>0.75785967103893404</v>
      </c>
      <c r="Z10" s="1">
        <v>0.72891942535915055</v>
      </c>
      <c r="AA10" s="1">
        <v>0.4388923589423277</v>
      </c>
      <c r="AB10" s="1">
        <v>2.7691026441807202E-2</v>
      </c>
      <c r="AC10" s="1">
        <v>4.1640641265875496E-4</v>
      </c>
      <c r="AD10" s="1">
        <v>0.12679575265459089</v>
      </c>
      <c r="AE10" s="1">
        <v>0.10139496148240683</v>
      </c>
      <c r="AF10" s="1">
        <v>0.65439752034095311</v>
      </c>
      <c r="AG10" s="1">
        <v>0.34560247965904689</v>
      </c>
      <c r="AH10" s="1">
        <v>0</v>
      </c>
      <c r="AI10" s="1">
        <v>3.4453057708871662E-3</v>
      </c>
      <c r="AJ10" s="1">
        <v>0.9965546942291128</v>
      </c>
      <c r="AK10" s="1">
        <v>8.0808080808080815E-2</v>
      </c>
      <c r="AL10" s="1">
        <v>0.91919191919191923</v>
      </c>
      <c r="AM10" s="1">
        <v>2.7100271002710027E-3</v>
      </c>
      <c r="AN10" s="1">
        <v>1.0840108401084011E-2</v>
      </c>
      <c r="AO10" s="1">
        <v>7.2267389340560069E-3</v>
      </c>
      <c r="AP10" s="1">
        <v>1.8066847335140017E-3</v>
      </c>
      <c r="AQ10" s="1">
        <v>0.97380307136404698</v>
      </c>
      <c r="AR10" s="1">
        <v>3.6133694670280035E-3</v>
      </c>
    </row>
    <row r="11" spans="1:44" x14ac:dyDescent="0.35">
      <c r="A11" t="s">
        <v>87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 s="29">
        <v>0</v>
      </c>
      <c r="X11" s="1" t="s">
        <v>84</v>
      </c>
      <c r="Y11" s="1" t="s">
        <v>84</v>
      </c>
      <c r="Z11" s="1" t="s">
        <v>84</v>
      </c>
      <c r="AA11" s="1" t="s">
        <v>84</v>
      </c>
      <c r="AB11" s="1" t="s">
        <v>84</v>
      </c>
      <c r="AC11" s="1" t="s">
        <v>84</v>
      </c>
      <c r="AD11" s="1" t="s">
        <v>84</v>
      </c>
      <c r="AE11" s="1" t="s">
        <v>84</v>
      </c>
      <c r="AF11" s="1" t="s">
        <v>84</v>
      </c>
      <c r="AG11" s="1" t="s">
        <v>84</v>
      </c>
      <c r="AH11" s="1" t="s">
        <v>84</v>
      </c>
      <c r="AI11" s="1" t="s">
        <v>84</v>
      </c>
      <c r="AJ11" s="1" t="s">
        <v>84</v>
      </c>
      <c r="AK11" s="1" t="s">
        <v>84</v>
      </c>
      <c r="AL11" s="1" t="s">
        <v>84</v>
      </c>
      <c r="AM11" s="1" t="s">
        <v>84</v>
      </c>
      <c r="AN11" s="1" t="s">
        <v>84</v>
      </c>
      <c r="AO11" s="1" t="s">
        <v>84</v>
      </c>
      <c r="AP11" s="1" t="s">
        <v>84</v>
      </c>
      <c r="AQ11" s="1" t="s">
        <v>84</v>
      </c>
      <c r="AR11" s="1" t="s">
        <v>84</v>
      </c>
    </row>
    <row r="12" spans="1:44" x14ac:dyDescent="0.35">
      <c r="A12" t="s">
        <v>78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 s="29">
        <v>0</v>
      </c>
      <c r="X12" s="1" t="s">
        <v>84</v>
      </c>
      <c r="Y12" s="1" t="s">
        <v>84</v>
      </c>
      <c r="Z12" s="1" t="s">
        <v>84</v>
      </c>
      <c r="AA12" s="1" t="s">
        <v>84</v>
      </c>
      <c r="AB12" s="1" t="s">
        <v>84</v>
      </c>
      <c r="AC12" s="1" t="s">
        <v>84</v>
      </c>
      <c r="AD12" s="1" t="s">
        <v>84</v>
      </c>
      <c r="AE12" s="1" t="s">
        <v>84</v>
      </c>
      <c r="AF12" s="1" t="s">
        <v>84</v>
      </c>
      <c r="AG12" s="1" t="s">
        <v>84</v>
      </c>
      <c r="AH12" s="1" t="s">
        <v>84</v>
      </c>
      <c r="AI12" s="1" t="s">
        <v>84</v>
      </c>
      <c r="AJ12" s="1" t="s">
        <v>84</v>
      </c>
      <c r="AK12" s="1" t="s">
        <v>84</v>
      </c>
      <c r="AL12" s="1" t="s">
        <v>84</v>
      </c>
      <c r="AM12" s="1" t="s">
        <v>84</v>
      </c>
      <c r="AN12" s="1" t="s">
        <v>84</v>
      </c>
      <c r="AO12" s="1" t="s">
        <v>84</v>
      </c>
      <c r="AP12" s="1" t="s">
        <v>84</v>
      </c>
      <c r="AQ12" s="1" t="s">
        <v>84</v>
      </c>
      <c r="AR12" s="1" t="s">
        <v>84</v>
      </c>
    </row>
    <row r="13" spans="1:44" x14ac:dyDescent="0.35">
      <c r="A13" t="s">
        <v>52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 s="29">
        <v>0</v>
      </c>
      <c r="X13" s="1" t="s">
        <v>84</v>
      </c>
      <c r="Y13" s="1" t="s">
        <v>84</v>
      </c>
      <c r="Z13" s="1" t="s">
        <v>84</v>
      </c>
      <c r="AA13" s="1" t="s">
        <v>84</v>
      </c>
      <c r="AB13" s="1" t="s">
        <v>84</v>
      </c>
      <c r="AC13" s="1" t="s">
        <v>84</v>
      </c>
      <c r="AD13" s="1" t="s">
        <v>84</v>
      </c>
      <c r="AE13" s="1" t="s">
        <v>84</v>
      </c>
      <c r="AF13" s="1" t="s">
        <v>84</v>
      </c>
      <c r="AG13" s="1" t="s">
        <v>84</v>
      </c>
      <c r="AH13" s="1" t="s">
        <v>84</v>
      </c>
      <c r="AI13" s="1" t="s">
        <v>84</v>
      </c>
      <c r="AJ13" s="1" t="s">
        <v>84</v>
      </c>
      <c r="AK13" s="1" t="s">
        <v>84</v>
      </c>
      <c r="AL13" s="1" t="s">
        <v>84</v>
      </c>
      <c r="AM13" s="1" t="s">
        <v>84</v>
      </c>
      <c r="AN13" s="1" t="s">
        <v>84</v>
      </c>
      <c r="AO13" s="1" t="s">
        <v>84</v>
      </c>
      <c r="AP13" s="1" t="s">
        <v>84</v>
      </c>
      <c r="AQ13" s="1" t="s">
        <v>84</v>
      </c>
      <c r="AR13" s="1" t="s">
        <v>84</v>
      </c>
    </row>
    <row r="14" spans="1:44" x14ac:dyDescent="0.35">
      <c r="A14" t="s">
        <v>53</v>
      </c>
      <c r="B14">
        <v>19947</v>
      </c>
      <c r="C14">
        <v>2044</v>
      </c>
      <c r="D14">
        <v>2277</v>
      </c>
      <c r="E14">
        <v>0</v>
      </c>
      <c r="F14">
        <v>200</v>
      </c>
      <c r="G14">
        <v>15426</v>
      </c>
      <c r="H14">
        <v>368</v>
      </c>
      <c r="I14">
        <v>1950</v>
      </c>
      <c r="J14">
        <v>0</v>
      </c>
      <c r="K14">
        <v>17629</v>
      </c>
      <c r="L14">
        <v>123</v>
      </c>
      <c r="M14">
        <v>1043</v>
      </c>
      <c r="N14">
        <v>2218</v>
      </c>
      <c r="O14">
        <v>16563</v>
      </c>
      <c r="P14">
        <v>42</v>
      </c>
      <c r="Q14">
        <v>50</v>
      </c>
      <c r="R14">
        <v>136</v>
      </c>
      <c r="S14">
        <v>9</v>
      </c>
      <c r="T14">
        <v>3587</v>
      </c>
      <c r="U14">
        <v>33</v>
      </c>
      <c r="V14">
        <v>1885</v>
      </c>
      <c r="W14" s="29">
        <v>14251</v>
      </c>
      <c r="X14" s="1">
        <v>0.77334937584599184</v>
      </c>
      <c r="Y14" s="1">
        <v>0.88379204892966357</v>
      </c>
      <c r="Z14" s="1">
        <v>0.83035042863588504</v>
      </c>
      <c r="AA14" s="1">
        <v>0.71444327467789648</v>
      </c>
      <c r="AB14" s="1">
        <v>1.0026570411590715E-2</v>
      </c>
      <c r="AC14" s="1">
        <v>0</v>
      </c>
      <c r="AD14" s="1">
        <v>0.11119466586454103</v>
      </c>
      <c r="AE14" s="1">
        <v>9.450042612924249E-2</v>
      </c>
      <c r="AF14" s="1">
        <v>0.47303864846100441</v>
      </c>
      <c r="AG14" s="1">
        <v>0.52696135153899559</v>
      </c>
      <c r="AH14" s="1">
        <v>0</v>
      </c>
      <c r="AI14" s="1">
        <v>0.15875754961173424</v>
      </c>
      <c r="AJ14" s="1">
        <v>0.84124245038826573</v>
      </c>
      <c r="AK14" s="1">
        <v>0.10548885077186965</v>
      </c>
      <c r="AL14" s="1">
        <v>0.89451114922813035</v>
      </c>
      <c r="AM14" s="1">
        <v>1.0889292196007259E-2</v>
      </c>
      <c r="AN14" s="1">
        <v>1.2963443090484833E-2</v>
      </c>
      <c r="AO14" s="1">
        <v>3.5260565206118748E-2</v>
      </c>
      <c r="AP14" s="1">
        <v>2.33341975628727E-3</v>
      </c>
      <c r="AQ14" s="1">
        <v>0.92999740731138192</v>
      </c>
      <c r="AR14" s="1">
        <v>8.5558724397199904E-3</v>
      </c>
    </row>
    <row r="15" spans="1:44" x14ac:dyDescent="0.35">
      <c r="A15" t="s">
        <v>54</v>
      </c>
      <c r="B15">
        <v>4078</v>
      </c>
      <c r="C15">
        <v>1067</v>
      </c>
      <c r="D15">
        <v>2221</v>
      </c>
      <c r="E15">
        <v>0</v>
      </c>
      <c r="F15">
        <v>90</v>
      </c>
      <c r="G15">
        <v>700</v>
      </c>
      <c r="H15">
        <v>516</v>
      </c>
      <c r="I15">
        <v>2764</v>
      </c>
      <c r="J15">
        <v>9</v>
      </c>
      <c r="K15">
        <v>789</v>
      </c>
      <c r="L15">
        <v>163</v>
      </c>
      <c r="M15">
        <v>1740</v>
      </c>
      <c r="N15">
        <v>1084</v>
      </c>
      <c r="O15">
        <v>1091</v>
      </c>
      <c r="P15">
        <v>29</v>
      </c>
      <c r="Q15">
        <v>71</v>
      </c>
      <c r="R15">
        <v>1096</v>
      </c>
      <c r="S15">
        <v>5</v>
      </c>
      <c r="T15">
        <v>2162</v>
      </c>
      <c r="U15">
        <v>89</v>
      </c>
      <c r="V15">
        <v>248</v>
      </c>
      <c r="W15" s="29">
        <v>485</v>
      </c>
      <c r="X15" s="1">
        <v>0.17165277096615988</v>
      </c>
      <c r="Y15" s="1">
        <v>0.19347719470328592</v>
      </c>
      <c r="Z15" s="1">
        <v>0.26753310446297207</v>
      </c>
      <c r="AA15" s="1">
        <v>0.11893084845512505</v>
      </c>
      <c r="AB15" s="1">
        <v>2.2069641981363415E-2</v>
      </c>
      <c r="AC15" s="1">
        <v>2.2069641981363412E-3</v>
      </c>
      <c r="AD15" s="1">
        <v>0.26581657675331044</v>
      </c>
      <c r="AE15" s="1">
        <v>6.0814124570868072E-2</v>
      </c>
      <c r="AF15" s="1">
        <v>0.3245133819951338</v>
      </c>
      <c r="AG15" s="1">
        <v>0.6754866180048662</v>
      </c>
      <c r="AH15" s="1">
        <v>0</v>
      </c>
      <c r="AI15" s="1">
        <v>0.15731707317073171</v>
      </c>
      <c r="AJ15" s="1">
        <v>0.84268292682926826</v>
      </c>
      <c r="AK15" s="1">
        <v>8.5654230162900677E-2</v>
      </c>
      <c r="AL15" s="1">
        <v>0.91434576983709936</v>
      </c>
      <c r="AM15" s="1">
        <v>8.4009269988412523E-3</v>
      </c>
      <c r="AN15" s="1">
        <v>2.0567786790266513E-2</v>
      </c>
      <c r="AO15" s="1">
        <v>0.31749710312862112</v>
      </c>
      <c r="AP15" s="1">
        <v>1.4484356894553883E-3</v>
      </c>
      <c r="AQ15" s="1">
        <v>0.6263035921205099</v>
      </c>
      <c r="AR15" s="1">
        <v>2.5782155272305908E-2</v>
      </c>
    </row>
    <row r="16" spans="1:44" x14ac:dyDescent="0.35">
      <c r="A16" t="s">
        <v>55</v>
      </c>
      <c r="B16">
        <v>15850</v>
      </c>
      <c r="C16">
        <v>2032</v>
      </c>
      <c r="D16">
        <v>3013</v>
      </c>
      <c r="E16">
        <v>0</v>
      </c>
      <c r="F16">
        <v>335</v>
      </c>
      <c r="G16">
        <v>10470</v>
      </c>
      <c r="H16">
        <v>504</v>
      </c>
      <c r="I16">
        <v>4830</v>
      </c>
      <c r="J16">
        <v>73</v>
      </c>
      <c r="K16">
        <v>10443</v>
      </c>
      <c r="L16">
        <v>136</v>
      </c>
      <c r="M16">
        <v>1894</v>
      </c>
      <c r="N16">
        <v>2648</v>
      </c>
      <c r="O16">
        <v>11172</v>
      </c>
      <c r="P16">
        <v>170</v>
      </c>
      <c r="Q16">
        <v>65</v>
      </c>
      <c r="R16">
        <v>234</v>
      </c>
      <c r="S16">
        <v>7</v>
      </c>
      <c r="T16">
        <v>3702</v>
      </c>
      <c r="U16">
        <v>91</v>
      </c>
      <c r="V16">
        <v>699</v>
      </c>
      <c r="W16" s="29">
        <v>10983</v>
      </c>
      <c r="X16" s="1">
        <v>0.66056782334384856</v>
      </c>
      <c r="Y16" s="1">
        <v>0.65886435331230286</v>
      </c>
      <c r="Z16" s="1">
        <v>0.70485804416403786</v>
      </c>
      <c r="AA16" s="1">
        <v>0.69293375394321766</v>
      </c>
      <c r="AB16" s="1">
        <v>2.1135646687697161E-2</v>
      </c>
      <c r="AC16" s="1">
        <v>4.6056782334384858E-3</v>
      </c>
      <c r="AD16" s="1">
        <v>0.16706624605678233</v>
      </c>
      <c r="AE16" s="1">
        <v>4.4100946372239748E-2</v>
      </c>
      <c r="AF16" s="1">
        <v>0.40277502477700694</v>
      </c>
      <c r="AG16" s="1">
        <v>0.59722497522299312</v>
      </c>
      <c r="AH16" s="1">
        <v>0</v>
      </c>
      <c r="AI16" s="1">
        <v>9.4488188976377951E-2</v>
      </c>
      <c r="AJ16" s="1">
        <v>0.90551181102362199</v>
      </c>
      <c r="AK16" s="1">
        <v>6.6995073891625609E-2</v>
      </c>
      <c r="AL16" s="1">
        <v>0.93300492610837438</v>
      </c>
      <c r="AM16" s="1">
        <v>3.9821972358866246E-2</v>
      </c>
      <c r="AN16" s="1">
        <v>1.5226048254860623E-2</v>
      </c>
      <c r="AO16" s="1">
        <v>5.4813773717498245E-2</v>
      </c>
      <c r="AP16" s="1">
        <v>1.6397282736003748E-3</v>
      </c>
      <c r="AQ16" s="1">
        <v>0.86718200983836968</v>
      </c>
      <c r="AR16" s="1">
        <v>2.1316467556804872E-2</v>
      </c>
    </row>
    <row r="17" spans="1:44" x14ac:dyDescent="0.35">
      <c r="A17" t="s">
        <v>56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 s="29">
        <v>0</v>
      </c>
      <c r="X17" s="1" t="s">
        <v>84</v>
      </c>
      <c r="Y17" s="1" t="s">
        <v>84</v>
      </c>
      <c r="Z17" s="1" t="s">
        <v>84</v>
      </c>
      <c r="AA17" s="1" t="s">
        <v>84</v>
      </c>
      <c r="AB17" s="1" t="s">
        <v>84</v>
      </c>
      <c r="AC17" s="1" t="s">
        <v>84</v>
      </c>
      <c r="AD17" s="1" t="s">
        <v>84</v>
      </c>
      <c r="AE17" s="1" t="s">
        <v>84</v>
      </c>
      <c r="AF17" s="1" t="s">
        <v>84</v>
      </c>
      <c r="AG17" s="1" t="s">
        <v>84</v>
      </c>
      <c r="AH17" s="1" t="s">
        <v>84</v>
      </c>
      <c r="AI17" s="1" t="s">
        <v>84</v>
      </c>
      <c r="AJ17" s="1" t="s">
        <v>84</v>
      </c>
      <c r="AK17" s="1" t="s">
        <v>84</v>
      </c>
      <c r="AL17" s="1" t="s">
        <v>84</v>
      </c>
      <c r="AM17" s="1" t="s">
        <v>84</v>
      </c>
      <c r="AN17" s="1" t="s">
        <v>84</v>
      </c>
      <c r="AO17" s="1" t="s">
        <v>84</v>
      </c>
      <c r="AP17" s="1" t="s">
        <v>84</v>
      </c>
      <c r="AQ17" s="1" t="s">
        <v>84</v>
      </c>
      <c r="AR17" s="1" t="s">
        <v>84</v>
      </c>
    </row>
    <row r="18" spans="1:44" x14ac:dyDescent="0.35">
      <c r="A18" t="s">
        <v>88</v>
      </c>
      <c r="B18">
        <v>333</v>
      </c>
      <c r="C18">
        <v>0</v>
      </c>
      <c r="D18">
        <v>0</v>
      </c>
      <c r="E18">
        <v>0</v>
      </c>
      <c r="F18">
        <v>0</v>
      </c>
      <c r="G18">
        <v>333</v>
      </c>
      <c r="H18">
        <v>0</v>
      </c>
      <c r="I18">
        <v>0</v>
      </c>
      <c r="J18">
        <v>0</v>
      </c>
      <c r="K18">
        <v>333</v>
      </c>
      <c r="L18">
        <v>0</v>
      </c>
      <c r="M18">
        <v>0</v>
      </c>
      <c r="N18">
        <v>0</v>
      </c>
      <c r="O18">
        <v>333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 s="29">
        <v>333</v>
      </c>
      <c r="X18" s="1">
        <v>1</v>
      </c>
      <c r="Y18" s="1">
        <v>1</v>
      </c>
      <c r="Z18" s="1">
        <v>1</v>
      </c>
      <c r="AA18" s="1">
        <v>1</v>
      </c>
      <c r="AB18" s="1">
        <v>0</v>
      </c>
      <c r="AC18" s="1">
        <v>0</v>
      </c>
      <c r="AD18" s="1">
        <v>0</v>
      </c>
      <c r="AE18" s="1">
        <v>0</v>
      </c>
      <c r="AF18" s="1" t="s">
        <v>84</v>
      </c>
      <c r="AG18" s="1" t="s">
        <v>84</v>
      </c>
      <c r="AH18" s="1" t="s">
        <v>84</v>
      </c>
      <c r="AI18" s="1" t="s">
        <v>84</v>
      </c>
      <c r="AJ18" s="1" t="s">
        <v>84</v>
      </c>
      <c r="AK18" s="1" t="s">
        <v>84</v>
      </c>
      <c r="AL18" s="1" t="s">
        <v>84</v>
      </c>
      <c r="AM18" s="1" t="s">
        <v>84</v>
      </c>
      <c r="AN18" s="1" t="s">
        <v>84</v>
      </c>
      <c r="AO18" s="1" t="s">
        <v>84</v>
      </c>
      <c r="AP18" s="1" t="s">
        <v>84</v>
      </c>
      <c r="AQ18" s="1" t="s">
        <v>84</v>
      </c>
      <c r="AR18" s="1" t="s">
        <v>84</v>
      </c>
    </row>
    <row r="19" spans="1:44" x14ac:dyDescent="0.35">
      <c r="A19" t="s">
        <v>57</v>
      </c>
      <c r="B19">
        <v>10712</v>
      </c>
      <c r="C19">
        <v>2050</v>
      </c>
      <c r="D19">
        <v>2448</v>
      </c>
      <c r="E19">
        <v>0</v>
      </c>
      <c r="F19">
        <v>113</v>
      </c>
      <c r="G19">
        <v>6101</v>
      </c>
      <c r="H19">
        <v>2822</v>
      </c>
      <c r="I19">
        <v>1465</v>
      </c>
      <c r="J19">
        <v>22</v>
      </c>
      <c r="K19">
        <v>6403</v>
      </c>
      <c r="L19">
        <v>111</v>
      </c>
      <c r="M19">
        <v>3767</v>
      </c>
      <c r="N19">
        <v>644</v>
      </c>
      <c r="O19">
        <v>6190</v>
      </c>
      <c r="P19">
        <v>31</v>
      </c>
      <c r="Q19">
        <v>189</v>
      </c>
      <c r="R19">
        <v>375</v>
      </c>
      <c r="S19">
        <v>65</v>
      </c>
      <c r="T19">
        <v>3567</v>
      </c>
      <c r="U19">
        <v>232</v>
      </c>
      <c r="V19">
        <v>250</v>
      </c>
      <c r="W19" s="29">
        <v>6029</v>
      </c>
      <c r="X19" s="1">
        <v>0.56954817027632565</v>
      </c>
      <c r="Y19" s="1">
        <v>0.59774085138162814</v>
      </c>
      <c r="Z19" s="1">
        <v>0.57785660941000749</v>
      </c>
      <c r="AA19" s="1">
        <v>0.56282673637042568</v>
      </c>
      <c r="AB19" s="1">
        <v>1.0548917102315161E-2</v>
      </c>
      <c r="AC19" s="1">
        <v>2.0537714712471995E-3</v>
      </c>
      <c r="AD19" s="1">
        <v>6.0119492158327112E-2</v>
      </c>
      <c r="AE19" s="1">
        <v>2.3338312173263629E-2</v>
      </c>
      <c r="AF19" s="1">
        <v>0.45575811471765226</v>
      </c>
      <c r="AG19" s="1">
        <v>0.54424188528234774</v>
      </c>
      <c r="AH19" s="1">
        <v>0</v>
      </c>
      <c r="AI19" s="1">
        <v>0.65826918591089345</v>
      </c>
      <c r="AJ19" s="1">
        <v>0.3417308140891066</v>
      </c>
      <c r="AK19" s="1">
        <v>2.8623001547189272E-2</v>
      </c>
      <c r="AL19" s="1">
        <v>0.97137699845281078</v>
      </c>
      <c r="AM19" s="1">
        <v>6.9522314420273606E-3</v>
      </c>
      <c r="AN19" s="1">
        <v>4.2386185243328101E-2</v>
      </c>
      <c r="AO19" s="1">
        <v>8.4099573895492261E-2</v>
      </c>
      <c r="AP19" s="1">
        <v>1.4577259475218658E-2</v>
      </c>
      <c r="AQ19" s="1">
        <v>0.79995514689392244</v>
      </c>
      <c r="AR19" s="1">
        <v>5.2029603050011211E-2</v>
      </c>
    </row>
    <row r="20" spans="1:44" x14ac:dyDescent="0.35">
      <c r="A20" t="s">
        <v>58</v>
      </c>
      <c r="B20">
        <v>4716</v>
      </c>
      <c r="C20">
        <v>1607</v>
      </c>
      <c r="D20">
        <v>2296</v>
      </c>
      <c r="E20">
        <v>0</v>
      </c>
      <c r="F20">
        <v>169</v>
      </c>
      <c r="G20">
        <v>644</v>
      </c>
      <c r="H20">
        <v>0</v>
      </c>
      <c r="I20">
        <v>4027</v>
      </c>
      <c r="J20">
        <v>46</v>
      </c>
      <c r="K20">
        <v>643</v>
      </c>
      <c r="L20">
        <v>220</v>
      </c>
      <c r="M20">
        <v>3209</v>
      </c>
      <c r="N20">
        <v>552</v>
      </c>
      <c r="O20">
        <v>735</v>
      </c>
      <c r="P20">
        <v>63</v>
      </c>
      <c r="Q20">
        <v>142</v>
      </c>
      <c r="R20">
        <v>600</v>
      </c>
      <c r="S20">
        <v>23</v>
      </c>
      <c r="T20">
        <v>2823</v>
      </c>
      <c r="U20">
        <v>22</v>
      </c>
      <c r="V20">
        <v>309</v>
      </c>
      <c r="W20" s="29">
        <v>765</v>
      </c>
      <c r="X20" s="1">
        <v>0.13655640373197625</v>
      </c>
      <c r="Y20" s="1">
        <v>0.13634435962680239</v>
      </c>
      <c r="Z20" s="1">
        <v>0.15585241730279897</v>
      </c>
      <c r="AA20" s="1">
        <v>0.16221374045801526</v>
      </c>
      <c r="AB20" s="1">
        <v>3.5835453774385073E-2</v>
      </c>
      <c r="AC20" s="1">
        <v>9.7540288379983041E-3</v>
      </c>
      <c r="AD20" s="1">
        <v>0.11704834605597965</v>
      </c>
      <c r="AE20" s="1">
        <v>6.5521628498727738E-2</v>
      </c>
      <c r="AF20" s="1">
        <v>0.41173456315654627</v>
      </c>
      <c r="AG20" s="1">
        <v>0.58826543684345378</v>
      </c>
      <c r="AH20" s="1">
        <v>0</v>
      </c>
      <c r="AI20" s="1">
        <v>0</v>
      </c>
      <c r="AJ20" s="1">
        <v>1</v>
      </c>
      <c r="AK20" s="1">
        <v>6.4158646835812197E-2</v>
      </c>
      <c r="AL20" s="1">
        <v>0.93584135316418782</v>
      </c>
      <c r="AM20" s="1">
        <v>1.7152191668935474E-2</v>
      </c>
      <c r="AN20" s="1">
        <v>3.8660495507759324E-2</v>
      </c>
      <c r="AO20" s="1">
        <v>0.16335420637081405</v>
      </c>
      <c r="AP20" s="1">
        <v>6.2619112442145386E-3</v>
      </c>
      <c r="AQ20" s="1">
        <v>0.76858154097468012</v>
      </c>
      <c r="AR20" s="1">
        <v>5.989654233596515E-3</v>
      </c>
    </row>
    <row r="21" spans="1:44" x14ac:dyDescent="0.35">
      <c r="A21" t="s">
        <v>59</v>
      </c>
      <c r="B21">
        <v>8111</v>
      </c>
      <c r="C21">
        <v>1933</v>
      </c>
      <c r="D21">
        <v>1680</v>
      </c>
      <c r="E21">
        <v>0</v>
      </c>
      <c r="F21">
        <v>65</v>
      </c>
      <c r="G21">
        <v>4433</v>
      </c>
      <c r="H21">
        <v>2303</v>
      </c>
      <c r="I21">
        <v>4042</v>
      </c>
      <c r="J21">
        <v>1</v>
      </c>
      <c r="K21">
        <v>1765</v>
      </c>
      <c r="L21">
        <v>23</v>
      </c>
      <c r="M21">
        <v>1242</v>
      </c>
      <c r="N21">
        <v>468</v>
      </c>
      <c r="O21">
        <v>6378</v>
      </c>
      <c r="P21">
        <v>71</v>
      </c>
      <c r="Q21">
        <v>37</v>
      </c>
      <c r="R21">
        <v>43</v>
      </c>
      <c r="S21">
        <v>3</v>
      </c>
      <c r="T21">
        <v>1524</v>
      </c>
      <c r="U21">
        <v>27</v>
      </c>
      <c r="V21">
        <v>125</v>
      </c>
      <c r="W21" s="29">
        <v>6313</v>
      </c>
      <c r="X21" s="1">
        <v>0.5465417334484034</v>
      </c>
      <c r="Y21" s="1">
        <v>0.21760572062630995</v>
      </c>
      <c r="Z21" s="1">
        <v>0.78633953889779307</v>
      </c>
      <c r="AA21" s="1">
        <v>0.77832573048945874</v>
      </c>
      <c r="AB21" s="1">
        <v>8.0138084083343601E-3</v>
      </c>
      <c r="AC21" s="1">
        <v>1.2328936012822092E-4</v>
      </c>
      <c r="AD21" s="1">
        <v>5.7699420540007394E-2</v>
      </c>
      <c r="AE21" s="1">
        <v>1.5411170016027617E-2</v>
      </c>
      <c r="AF21" s="1">
        <v>0.53501245502352612</v>
      </c>
      <c r="AG21" s="1">
        <v>0.46498754497647382</v>
      </c>
      <c r="AH21" s="1">
        <v>0</v>
      </c>
      <c r="AI21" s="1">
        <v>0.36296296296296299</v>
      </c>
      <c r="AJ21" s="1">
        <v>0.63703703703703707</v>
      </c>
      <c r="AK21" s="1">
        <v>1.8181818181818181E-2</v>
      </c>
      <c r="AL21" s="1">
        <v>0.98181818181818181</v>
      </c>
      <c r="AM21" s="1">
        <v>4.1642228739002932E-2</v>
      </c>
      <c r="AN21" s="1">
        <v>2.1700879765395895E-2</v>
      </c>
      <c r="AO21" s="1">
        <v>2.5219941348973606E-2</v>
      </c>
      <c r="AP21" s="1">
        <v>1.7595307917888563E-3</v>
      </c>
      <c r="AQ21" s="1">
        <v>0.89384164222873896</v>
      </c>
      <c r="AR21" s="1">
        <v>1.5835777126099706E-2</v>
      </c>
    </row>
    <row r="22" spans="1:44" x14ac:dyDescent="0.35">
      <c r="A22" t="s">
        <v>60</v>
      </c>
      <c r="B22">
        <v>6585</v>
      </c>
      <c r="C22">
        <v>382</v>
      </c>
      <c r="D22">
        <v>750</v>
      </c>
      <c r="E22">
        <v>0</v>
      </c>
      <c r="F22">
        <v>73</v>
      </c>
      <c r="G22">
        <v>5380</v>
      </c>
      <c r="H22">
        <v>1017</v>
      </c>
      <c r="I22">
        <v>784</v>
      </c>
      <c r="J22">
        <v>0</v>
      </c>
      <c r="K22">
        <v>4784</v>
      </c>
      <c r="L22">
        <v>27</v>
      </c>
      <c r="M22">
        <v>824</v>
      </c>
      <c r="N22">
        <v>256</v>
      </c>
      <c r="O22">
        <v>5478</v>
      </c>
      <c r="P22">
        <v>0</v>
      </c>
      <c r="Q22">
        <v>249</v>
      </c>
      <c r="R22">
        <v>241</v>
      </c>
      <c r="S22">
        <v>1</v>
      </c>
      <c r="T22">
        <v>1212</v>
      </c>
      <c r="U22">
        <v>35</v>
      </c>
      <c r="V22">
        <v>130</v>
      </c>
      <c r="W22" s="29">
        <v>4748</v>
      </c>
      <c r="X22" s="1">
        <v>0.81700835231586943</v>
      </c>
      <c r="Y22" s="1">
        <v>0.72649962034927862</v>
      </c>
      <c r="Z22" s="1">
        <v>0.83189066059225514</v>
      </c>
      <c r="AA22" s="1">
        <v>0.72103264996203498</v>
      </c>
      <c r="AB22" s="1">
        <v>1.1085801063022019E-2</v>
      </c>
      <c r="AC22" s="1">
        <v>0</v>
      </c>
      <c r="AD22" s="1">
        <v>3.8876233864844345E-2</v>
      </c>
      <c r="AE22" s="1">
        <v>1.9741837509491267E-2</v>
      </c>
      <c r="AF22" s="1">
        <v>0.33745583038869259</v>
      </c>
      <c r="AG22" s="1">
        <v>0.66254416961130747</v>
      </c>
      <c r="AH22" s="1">
        <v>0</v>
      </c>
      <c r="AI22" s="1">
        <v>0.56468628539700172</v>
      </c>
      <c r="AJ22" s="1">
        <v>0.43531371460299834</v>
      </c>
      <c r="AK22" s="1">
        <v>3.1727379553466509E-2</v>
      </c>
      <c r="AL22" s="1">
        <v>0.96827262044653351</v>
      </c>
      <c r="AM22" s="1">
        <v>0</v>
      </c>
      <c r="AN22" s="1">
        <v>0.14326812428078251</v>
      </c>
      <c r="AO22" s="1">
        <v>0.1386651323360184</v>
      </c>
      <c r="AP22" s="1">
        <v>5.7537399309551208E-4</v>
      </c>
      <c r="AQ22" s="1">
        <v>0.69735327963176064</v>
      </c>
      <c r="AR22" s="1">
        <v>2.0138089758342925E-2</v>
      </c>
    </row>
    <row r="23" spans="1:44" x14ac:dyDescent="0.35">
      <c r="A23" t="s">
        <v>89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 s="29">
        <v>0</v>
      </c>
      <c r="X23" s="1" t="s">
        <v>84</v>
      </c>
      <c r="Y23" s="1" t="s">
        <v>84</v>
      </c>
      <c r="Z23" s="1" t="s">
        <v>84</v>
      </c>
      <c r="AA23" s="1" t="s">
        <v>84</v>
      </c>
      <c r="AB23" s="1" t="s">
        <v>84</v>
      </c>
      <c r="AC23" s="1" t="s">
        <v>84</v>
      </c>
      <c r="AD23" s="1" t="s">
        <v>84</v>
      </c>
      <c r="AE23" s="1" t="s">
        <v>84</v>
      </c>
      <c r="AF23" s="1" t="s">
        <v>84</v>
      </c>
      <c r="AG23" s="1" t="s">
        <v>84</v>
      </c>
      <c r="AH23" s="1" t="s">
        <v>84</v>
      </c>
      <c r="AI23" s="1" t="s">
        <v>84</v>
      </c>
      <c r="AJ23" s="1" t="s">
        <v>84</v>
      </c>
      <c r="AK23" s="1" t="s">
        <v>84</v>
      </c>
      <c r="AL23" s="1" t="s">
        <v>84</v>
      </c>
      <c r="AM23" s="1" t="s">
        <v>84</v>
      </c>
      <c r="AN23" s="1" t="s">
        <v>84</v>
      </c>
      <c r="AO23" s="1" t="s">
        <v>84</v>
      </c>
      <c r="AP23" s="1" t="s">
        <v>84</v>
      </c>
      <c r="AQ23" s="1" t="s">
        <v>84</v>
      </c>
      <c r="AR23" s="1" t="s">
        <v>84</v>
      </c>
    </row>
    <row r="24" spans="1:44" x14ac:dyDescent="0.35">
      <c r="A24" t="s">
        <v>68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 s="29">
        <v>0</v>
      </c>
      <c r="X24" s="1" t="s">
        <v>84</v>
      </c>
      <c r="Y24" s="1" t="s">
        <v>84</v>
      </c>
      <c r="Z24" s="1" t="s">
        <v>84</v>
      </c>
      <c r="AA24" s="1" t="s">
        <v>84</v>
      </c>
      <c r="AB24" s="1" t="s">
        <v>84</v>
      </c>
      <c r="AC24" s="1" t="s">
        <v>84</v>
      </c>
      <c r="AD24" s="1" t="s">
        <v>84</v>
      </c>
      <c r="AE24" s="1" t="s">
        <v>84</v>
      </c>
      <c r="AF24" s="1" t="s">
        <v>84</v>
      </c>
      <c r="AG24" s="1" t="s">
        <v>84</v>
      </c>
      <c r="AH24" s="1" t="s">
        <v>84</v>
      </c>
      <c r="AI24" s="1" t="s">
        <v>84</v>
      </c>
      <c r="AJ24" s="1" t="s">
        <v>84</v>
      </c>
      <c r="AK24" s="1" t="s">
        <v>84</v>
      </c>
      <c r="AL24" s="1" t="s">
        <v>84</v>
      </c>
      <c r="AM24" s="1" t="s">
        <v>84</v>
      </c>
      <c r="AN24" s="1" t="s">
        <v>84</v>
      </c>
      <c r="AO24" s="1" t="s">
        <v>84</v>
      </c>
      <c r="AP24" s="1" t="s">
        <v>84</v>
      </c>
      <c r="AQ24" s="1" t="s">
        <v>84</v>
      </c>
      <c r="AR24" s="1" t="s">
        <v>84</v>
      </c>
    </row>
    <row r="25" spans="1:44" x14ac:dyDescent="0.35">
      <c r="A25" t="s">
        <v>61</v>
      </c>
      <c r="B25">
        <v>27465</v>
      </c>
      <c r="C25">
        <v>7131</v>
      </c>
      <c r="D25">
        <v>10990</v>
      </c>
      <c r="E25">
        <v>0</v>
      </c>
      <c r="F25">
        <v>124</v>
      </c>
      <c r="G25">
        <v>9220</v>
      </c>
      <c r="H25">
        <v>13883</v>
      </c>
      <c r="I25">
        <v>2134</v>
      </c>
      <c r="J25">
        <v>77</v>
      </c>
      <c r="K25">
        <v>11371</v>
      </c>
      <c r="L25">
        <v>659</v>
      </c>
      <c r="M25">
        <v>12805</v>
      </c>
      <c r="N25">
        <v>1043</v>
      </c>
      <c r="O25">
        <v>12958</v>
      </c>
      <c r="P25">
        <v>200</v>
      </c>
      <c r="Q25">
        <v>183</v>
      </c>
      <c r="R25">
        <v>884</v>
      </c>
      <c r="S25">
        <v>38</v>
      </c>
      <c r="T25">
        <v>12778</v>
      </c>
      <c r="U25">
        <v>202</v>
      </c>
      <c r="V25">
        <v>742</v>
      </c>
      <c r="W25" s="29">
        <v>12627</v>
      </c>
      <c r="X25" s="1">
        <v>0.33569998179501181</v>
      </c>
      <c r="Y25" s="1">
        <v>0.41401784088840343</v>
      </c>
      <c r="Z25" s="1">
        <v>0.47180047332969233</v>
      </c>
      <c r="AA25" s="1">
        <v>0.45974877116329876</v>
      </c>
      <c r="AB25" s="1">
        <v>4.5148370653559072E-3</v>
      </c>
      <c r="AC25" s="1">
        <v>2.8035681776806846E-3</v>
      </c>
      <c r="AD25" s="1">
        <v>3.7975605315856545E-2</v>
      </c>
      <c r="AE25" s="1">
        <v>2.7016202439468413E-2</v>
      </c>
      <c r="AF25" s="1">
        <v>0.39352132884498647</v>
      </c>
      <c r="AG25" s="1">
        <v>0.60647867115501353</v>
      </c>
      <c r="AH25" s="1">
        <v>0</v>
      </c>
      <c r="AI25" s="1">
        <v>0.86676656052943746</v>
      </c>
      <c r="AJ25" s="1">
        <v>0.13323343947056251</v>
      </c>
      <c r="AK25" s="1">
        <v>4.8945335710041595E-2</v>
      </c>
      <c r="AL25" s="1">
        <v>0.95105466428995844</v>
      </c>
      <c r="AM25" s="1">
        <v>1.4000700035001749E-2</v>
      </c>
      <c r="AN25" s="1">
        <v>1.2810640532026601E-2</v>
      </c>
      <c r="AO25" s="1">
        <v>6.1883094154707732E-2</v>
      </c>
      <c r="AP25" s="1">
        <v>2.6601330066503325E-3</v>
      </c>
      <c r="AQ25" s="1">
        <v>0.89450472523626179</v>
      </c>
      <c r="AR25" s="1">
        <v>1.4140707035351767E-2</v>
      </c>
    </row>
    <row r="26" spans="1:44" x14ac:dyDescent="0.35">
      <c r="A26" t="s">
        <v>90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 s="29">
        <v>0</v>
      </c>
      <c r="X26" s="1" t="s">
        <v>84</v>
      </c>
      <c r="Y26" s="1" t="s">
        <v>84</v>
      </c>
      <c r="Z26" s="1" t="s">
        <v>84</v>
      </c>
      <c r="AA26" s="1" t="s">
        <v>84</v>
      </c>
      <c r="AB26" s="1" t="s">
        <v>84</v>
      </c>
      <c r="AC26" s="1" t="s">
        <v>84</v>
      </c>
      <c r="AD26" s="1" t="s">
        <v>84</v>
      </c>
      <c r="AE26" s="1" t="s">
        <v>84</v>
      </c>
      <c r="AF26" s="1" t="s">
        <v>84</v>
      </c>
      <c r="AG26" s="1" t="s">
        <v>84</v>
      </c>
      <c r="AH26" s="1" t="s">
        <v>84</v>
      </c>
      <c r="AI26" s="1" t="s">
        <v>84</v>
      </c>
      <c r="AJ26" s="1" t="s">
        <v>84</v>
      </c>
      <c r="AK26" s="1" t="s">
        <v>84</v>
      </c>
      <c r="AL26" s="1" t="s">
        <v>84</v>
      </c>
      <c r="AM26" s="1" t="s">
        <v>84</v>
      </c>
      <c r="AN26" s="1" t="s">
        <v>84</v>
      </c>
      <c r="AO26" s="1" t="s">
        <v>84</v>
      </c>
      <c r="AP26" s="1" t="s">
        <v>84</v>
      </c>
      <c r="AQ26" s="1" t="s">
        <v>84</v>
      </c>
      <c r="AR26" s="1" t="s">
        <v>84</v>
      </c>
    </row>
    <row r="27" spans="1:44" x14ac:dyDescent="0.35">
      <c r="A27" t="s">
        <v>91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 s="29">
        <v>0</v>
      </c>
      <c r="X27" s="1" t="s">
        <v>84</v>
      </c>
      <c r="Y27" s="1" t="s">
        <v>84</v>
      </c>
      <c r="Z27" s="1" t="s">
        <v>84</v>
      </c>
      <c r="AA27" s="1" t="s">
        <v>84</v>
      </c>
      <c r="AB27" s="1" t="s">
        <v>84</v>
      </c>
      <c r="AC27" s="1" t="s">
        <v>84</v>
      </c>
      <c r="AD27" s="1" t="s">
        <v>84</v>
      </c>
      <c r="AE27" s="1" t="s">
        <v>84</v>
      </c>
      <c r="AF27" s="1" t="s">
        <v>84</v>
      </c>
      <c r="AG27" s="1" t="s">
        <v>84</v>
      </c>
      <c r="AH27" s="1" t="s">
        <v>84</v>
      </c>
      <c r="AI27" s="1" t="s">
        <v>84</v>
      </c>
      <c r="AJ27" s="1" t="s">
        <v>84</v>
      </c>
      <c r="AK27" s="1" t="s">
        <v>84</v>
      </c>
      <c r="AL27" s="1" t="s">
        <v>84</v>
      </c>
      <c r="AM27" s="1" t="s">
        <v>84</v>
      </c>
      <c r="AN27" s="1" t="s">
        <v>84</v>
      </c>
      <c r="AO27" s="1" t="s">
        <v>84</v>
      </c>
      <c r="AP27" s="1" t="s">
        <v>84</v>
      </c>
      <c r="AQ27" s="1" t="s">
        <v>84</v>
      </c>
      <c r="AR27" s="1" t="s">
        <v>84</v>
      </c>
    </row>
    <row r="28" spans="1:44" x14ac:dyDescent="0.35">
      <c r="A28" t="s">
        <v>62</v>
      </c>
      <c r="B28">
        <v>3575</v>
      </c>
      <c r="C28">
        <v>858</v>
      </c>
      <c r="D28">
        <v>1121</v>
      </c>
      <c r="E28">
        <v>0</v>
      </c>
      <c r="F28">
        <v>37</v>
      </c>
      <c r="G28">
        <v>1559</v>
      </c>
      <c r="H28">
        <v>2103</v>
      </c>
      <c r="I28">
        <v>589</v>
      </c>
      <c r="J28">
        <v>0</v>
      </c>
      <c r="K28">
        <v>883</v>
      </c>
      <c r="L28">
        <v>103</v>
      </c>
      <c r="M28">
        <v>1084</v>
      </c>
      <c r="N28">
        <v>107</v>
      </c>
      <c r="O28">
        <v>2281</v>
      </c>
      <c r="P28">
        <v>10</v>
      </c>
      <c r="Q28">
        <v>22</v>
      </c>
      <c r="R28">
        <v>156</v>
      </c>
      <c r="S28">
        <v>1</v>
      </c>
      <c r="T28">
        <v>1023</v>
      </c>
      <c r="U28">
        <v>324</v>
      </c>
      <c r="V28">
        <v>87</v>
      </c>
      <c r="W28" s="29">
        <v>1975</v>
      </c>
      <c r="X28" s="1">
        <v>0.43608391608391606</v>
      </c>
      <c r="Y28" s="1">
        <v>0.246993006993007</v>
      </c>
      <c r="Z28" s="1">
        <v>0.63804195804195807</v>
      </c>
      <c r="AA28" s="1">
        <v>0.55244755244755239</v>
      </c>
      <c r="AB28" s="1">
        <v>1.0349650349650351E-2</v>
      </c>
      <c r="AC28" s="1">
        <v>0</v>
      </c>
      <c r="AD28" s="1">
        <v>2.9930069930069931E-2</v>
      </c>
      <c r="AE28" s="1">
        <v>2.4335664335664337E-2</v>
      </c>
      <c r="AF28" s="1">
        <v>0.43355229914098031</v>
      </c>
      <c r="AG28" s="1">
        <v>0.56644770085901974</v>
      </c>
      <c r="AH28" s="1">
        <v>0</v>
      </c>
      <c r="AI28" s="1">
        <v>0.7812035661218425</v>
      </c>
      <c r="AJ28" s="1">
        <v>0.2187964338781575</v>
      </c>
      <c r="AK28" s="1">
        <v>8.6773378264532436E-2</v>
      </c>
      <c r="AL28" s="1">
        <v>0.91322662173546754</v>
      </c>
      <c r="AM28" s="1">
        <v>6.510416666666667E-3</v>
      </c>
      <c r="AN28" s="1">
        <v>1.4322916666666666E-2</v>
      </c>
      <c r="AO28" s="1">
        <v>0.1015625</v>
      </c>
      <c r="AP28" s="1">
        <v>6.5104166666666663E-4</v>
      </c>
      <c r="AQ28" s="1">
        <v>0.666015625</v>
      </c>
      <c r="AR28" s="1">
        <v>0.2109375</v>
      </c>
    </row>
    <row r="29" spans="1:44" x14ac:dyDescent="0.35">
      <c r="A29" t="s">
        <v>79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 s="29">
        <v>0</v>
      </c>
      <c r="X29" s="1" t="s">
        <v>84</v>
      </c>
      <c r="Y29" s="1" t="s">
        <v>84</v>
      </c>
      <c r="Z29" s="1" t="s">
        <v>84</v>
      </c>
      <c r="AA29" s="1" t="s">
        <v>84</v>
      </c>
      <c r="AB29" s="1" t="s">
        <v>84</v>
      </c>
      <c r="AC29" s="1" t="s">
        <v>84</v>
      </c>
      <c r="AD29" s="1" t="s">
        <v>84</v>
      </c>
      <c r="AE29" s="1" t="s">
        <v>84</v>
      </c>
      <c r="AF29" s="1" t="s">
        <v>84</v>
      </c>
      <c r="AG29" s="1" t="s">
        <v>84</v>
      </c>
      <c r="AH29" s="1" t="s">
        <v>84</v>
      </c>
      <c r="AI29" s="1" t="s">
        <v>84</v>
      </c>
      <c r="AJ29" s="1" t="s">
        <v>84</v>
      </c>
      <c r="AK29" s="1" t="s">
        <v>84</v>
      </c>
      <c r="AL29" s="1" t="s">
        <v>84</v>
      </c>
      <c r="AM29" s="1" t="s">
        <v>84</v>
      </c>
      <c r="AN29" s="1" t="s">
        <v>84</v>
      </c>
      <c r="AO29" s="1" t="s">
        <v>84</v>
      </c>
      <c r="AP29" s="1" t="s">
        <v>84</v>
      </c>
      <c r="AQ29" s="1" t="s">
        <v>84</v>
      </c>
      <c r="AR29" s="1" t="s">
        <v>84</v>
      </c>
    </row>
    <row r="30" spans="1:44" x14ac:dyDescent="0.35">
      <c r="A30" t="s">
        <v>63</v>
      </c>
      <c r="B30">
        <v>11714</v>
      </c>
      <c r="C30">
        <v>3021</v>
      </c>
      <c r="D30">
        <v>5089</v>
      </c>
      <c r="E30">
        <v>0</v>
      </c>
      <c r="F30">
        <v>70</v>
      </c>
      <c r="G30">
        <v>3534</v>
      </c>
      <c r="H30">
        <v>5783</v>
      </c>
      <c r="I30">
        <v>1684</v>
      </c>
      <c r="J30">
        <v>1</v>
      </c>
      <c r="K30">
        <v>4246</v>
      </c>
      <c r="L30">
        <v>371</v>
      </c>
      <c r="M30">
        <v>4617</v>
      </c>
      <c r="N30">
        <v>885</v>
      </c>
      <c r="O30">
        <v>5841</v>
      </c>
      <c r="P30">
        <v>66</v>
      </c>
      <c r="Q30">
        <v>165</v>
      </c>
      <c r="R30">
        <v>937</v>
      </c>
      <c r="S30">
        <v>14</v>
      </c>
      <c r="T30">
        <v>4984</v>
      </c>
      <c r="U30">
        <v>193</v>
      </c>
      <c r="V30">
        <v>388</v>
      </c>
      <c r="W30" s="29">
        <v>5152</v>
      </c>
      <c r="X30" s="1">
        <v>0.30169028512890556</v>
      </c>
      <c r="Y30" s="1">
        <v>0.36247225542086392</v>
      </c>
      <c r="Z30" s="1">
        <v>0.498634113027147</v>
      </c>
      <c r="AA30" s="1">
        <v>0.43981560525866487</v>
      </c>
      <c r="AB30" s="1">
        <v>5.9757555062318595E-3</v>
      </c>
      <c r="AC30" s="1">
        <v>8.536793580331228E-5</v>
      </c>
      <c r="AD30" s="1">
        <v>7.5550623185931365E-2</v>
      </c>
      <c r="AE30" s="1">
        <v>3.3122759091685161E-2</v>
      </c>
      <c r="AF30" s="1">
        <v>0.37250308261405674</v>
      </c>
      <c r="AG30" s="1">
        <v>0.62749691738594326</v>
      </c>
      <c r="AH30" s="1">
        <v>0</v>
      </c>
      <c r="AI30" s="1">
        <v>0.77447435382349006</v>
      </c>
      <c r="AJ30" s="1">
        <v>0.22552564617650997</v>
      </c>
      <c r="AK30" s="1">
        <v>7.4378508420208503E-2</v>
      </c>
      <c r="AL30" s="1">
        <v>0.92562149157979146</v>
      </c>
      <c r="AM30" s="1">
        <v>1.0378990407296744E-2</v>
      </c>
      <c r="AN30" s="1">
        <v>2.5947476018241863E-2</v>
      </c>
      <c r="AO30" s="1">
        <v>0.14735021229753106</v>
      </c>
      <c r="AP30" s="1">
        <v>2.2016040257902187E-3</v>
      </c>
      <c r="AQ30" s="1">
        <v>0.7837710331813178</v>
      </c>
      <c r="AR30" s="1">
        <v>3.03506840698223E-2</v>
      </c>
    </row>
    <row r="31" spans="1:44" x14ac:dyDescent="0.35">
      <c r="A31" t="s">
        <v>64</v>
      </c>
      <c r="B31">
        <v>14014</v>
      </c>
      <c r="C31">
        <v>2029</v>
      </c>
      <c r="D31">
        <v>5510</v>
      </c>
      <c r="E31">
        <v>0</v>
      </c>
      <c r="F31">
        <v>1436</v>
      </c>
      <c r="G31">
        <v>5039</v>
      </c>
      <c r="H31">
        <v>3189</v>
      </c>
      <c r="I31">
        <v>5375</v>
      </c>
      <c r="J31">
        <v>3</v>
      </c>
      <c r="K31">
        <v>5447</v>
      </c>
      <c r="L31">
        <v>276</v>
      </c>
      <c r="M31">
        <v>3239</v>
      </c>
      <c r="N31">
        <v>5570</v>
      </c>
      <c r="O31">
        <v>4929</v>
      </c>
      <c r="P31">
        <v>192</v>
      </c>
      <c r="Q31">
        <v>166</v>
      </c>
      <c r="R31">
        <v>894</v>
      </c>
      <c r="S31">
        <v>31</v>
      </c>
      <c r="T31">
        <v>5213</v>
      </c>
      <c r="U31">
        <v>138</v>
      </c>
      <c r="V31">
        <v>2360</v>
      </c>
      <c r="W31" s="29">
        <v>5081</v>
      </c>
      <c r="X31" s="1">
        <v>0.35956900242614526</v>
      </c>
      <c r="Y31" s="1">
        <v>0.38868274582560297</v>
      </c>
      <c r="Z31" s="1">
        <v>0.35171970886256598</v>
      </c>
      <c r="AA31" s="1">
        <v>0.36256600542314826</v>
      </c>
      <c r="AB31" s="1">
        <v>0.10246895961181675</v>
      </c>
      <c r="AC31" s="1">
        <v>2.1407164264307122E-4</v>
      </c>
      <c r="AD31" s="1">
        <v>0.3974596831739689</v>
      </c>
      <c r="AE31" s="1">
        <v>0.16840302554588268</v>
      </c>
      <c r="AF31" s="1">
        <v>0.26913383737896274</v>
      </c>
      <c r="AG31" s="1">
        <v>0.73086616262103732</v>
      </c>
      <c r="AH31" s="1">
        <v>0</v>
      </c>
      <c r="AI31" s="1">
        <v>0.37237272302662305</v>
      </c>
      <c r="AJ31" s="1">
        <v>0.62762727697337695</v>
      </c>
      <c r="AK31" s="1">
        <v>7.8520625889046944E-2</v>
      </c>
      <c r="AL31" s="1">
        <v>0.92147937411095304</v>
      </c>
      <c r="AM31" s="1">
        <v>2.8941814892975579E-2</v>
      </c>
      <c r="AN31" s="1">
        <v>2.5022610792885137E-2</v>
      </c>
      <c r="AO31" s="1">
        <v>0.13476032559541753</v>
      </c>
      <c r="AP31" s="1">
        <v>4.6728971962616819E-3</v>
      </c>
      <c r="AQ31" s="1">
        <v>0.78580042206813383</v>
      </c>
      <c r="AR31" s="1">
        <v>2.0801929454326198E-2</v>
      </c>
    </row>
    <row r="32" spans="1:44" x14ac:dyDescent="0.35">
      <c r="A32" t="s">
        <v>65</v>
      </c>
      <c r="B32">
        <v>2442</v>
      </c>
      <c r="C32">
        <v>851</v>
      </c>
      <c r="D32">
        <v>1115</v>
      </c>
      <c r="E32">
        <v>0</v>
      </c>
      <c r="F32">
        <v>0</v>
      </c>
      <c r="G32">
        <v>476</v>
      </c>
      <c r="H32">
        <v>1925</v>
      </c>
      <c r="I32">
        <v>246</v>
      </c>
      <c r="J32">
        <v>0</v>
      </c>
      <c r="K32">
        <v>271</v>
      </c>
      <c r="L32">
        <v>60</v>
      </c>
      <c r="M32">
        <v>1602</v>
      </c>
      <c r="N32">
        <v>8</v>
      </c>
      <c r="O32">
        <v>772</v>
      </c>
      <c r="P32">
        <v>40</v>
      </c>
      <c r="Q32">
        <v>14</v>
      </c>
      <c r="R32">
        <v>73</v>
      </c>
      <c r="S32">
        <v>1</v>
      </c>
      <c r="T32">
        <v>1572</v>
      </c>
      <c r="U32">
        <v>9</v>
      </c>
      <c r="V32">
        <v>46</v>
      </c>
      <c r="W32" s="29">
        <v>699</v>
      </c>
      <c r="X32" s="1">
        <v>0.19492219492219492</v>
      </c>
      <c r="Y32" s="1">
        <v>0.11097461097461098</v>
      </c>
      <c r="Z32" s="1">
        <v>0.31613431613431614</v>
      </c>
      <c r="AA32" s="1">
        <v>0.28624078624078625</v>
      </c>
      <c r="AB32" s="1">
        <v>0</v>
      </c>
      <c r="AC32" s="1">
        <v>0</v>
      </c>
      <c r="AD32" s="1">
        <v>3.2760032760032762E-3</v>
      </c>
      <c r="AE32" s="1">
        <v>1.8837018837018837E-2</v>
      </c>
      <c r="AF32" s="1">
        <v>0.43285859613428279</v>
      </c>
      <c r="AG32" s="1">
        <v>0.56714140386571721</v>
      </c>
      <c r="AH32" s="1">
        <v>0</v>
      </c>
      <c r="AI32" s="1">
        <v>0.88668816213726398</v>
      </c>
      <c r="AJ32" s="1">
        <v>0.11331183786273606</v>
      </c>
      <c r="AK32" s="1">
        <v>3.6101083032490974E-2</v>
      </c>
      <c r="AL32" s="1">
        <v>0.96389891696750907</v>
      </c>
      <c r="AM32" s="1">
        <v>2.3405500292568753E-2</v>
      </c>
      <c r="AN32" s="1">
        <v>8.1919251023990641E-3</v>
      </c>
      <c r="AO32" s="1">
        <v>4.2715038033937974E-2</v>
      </c>
      <c r="AP32" s="1">
        <v>5.8513750731421885E-4</v>
      </c>
      <c r="AQ32" s="1">
        <v>0.919836161497952</v>
      </c>
      <c r="AR32" s="1">
        <v>5.2662375658279695E-3</v>
      </c>
    </row>
    <row r="33" spans="1:44" x14ac:dyDescent="0.35">
      <c r="A33" t="s">
        <v>80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 s="29">
        <v>0</v>
      </c>
      <c r="X33" s="1" t="s">
        <v>84</v>
      </c>
      <c r="Y33" s="1" t="s">
        <v>84</v>
      </c>
      <c r="Z33" s="1" t="s">
        <v>84</v>
      </c>
      <c r="AA33" s="1" t="s">
        <v>84</v>
      </c>
      <c r="AB33" s="1" t="s">
        <v>84</v>
      </c>
      <c r="AC33" s="1" t="s">
        <v>84</v>
      </c>
      <c r="AD33" s="1" t="s">
        <v>84</v>
      </c>
      <c r="AE33" s="1" t="s">
        <v>84</v>
      </c>
      <c r="AF33" s="1" t="s">
        <v>84</v>
      </c>
      <c r="AG33" s="1" t="s">
        <v>84</v>
      </c>
      <c r="AH33" s="1" t="s">
        <v>84</v>
      </c>
      <c r="AI33" s="1" t="s">
        <v>84</v>
      </c>
      <c r="AJ33" s="1" t="s">
        <v>84</v>
      </c>
      <c r="AK33" s="1" t="s">
        <v>84</v>
      </c>
      <c r="AL33" s="1" t="s">
        <v>84</v>
      </c>
      <c r="AM33" s="1" t="s">
        <v>84</v>
      </c>
      <c r="AN33" s="1" t="s">
        <v>84</v>
      </c>
      <c r="AO33" s="1" t="s">
        <v>84</v>
      </c>
      <c r="AP33" s="1" t="s">
        <v>84</v>
      </c>
      <c r="AQ33" s="1" t="s">
        <v>84</v>
      </c>
      <c r="AR33" s="1" t="s">
        <v>84</v>
      </c>
    </row>
    <row r="34" spans="1:44" x14ac:dyDescent="0.35">
      <c r="A34" t="s">
        <v>92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 s="29">
        <v>0</v>
      </c>
      <c r="X34" s="1" t="s">
        <v>84</v>
      </c>
      <c r="Y34" s="1" t="s">
        <v>84</v>
      </c>
      <c r="Z34" s="1" t="s">
        <v>84</v>
      </c>
      <c r="AA34" s="1" t="s">
        <v>84</v>
      </c>
      <c r="AB34" s="1" t="s">
        <v>84</v>
      </c>
      <c r="AC34" s="1" t="s">
        <v>84</v>
      </c>
      <c r="AD34" s="1" t="s">
        <v>84</v>
      </c>
      <c r="AE34" s="1" t="s">
        <v>84</v>
      </c>
      <c r="AF34" s="1" t="s">
        <v>84</v>
      </c>
      <c r="AG34" s="1" t="s">
        <v>84</v>
      </c>
      <c r="AH34" s="1" t="s">
        <v>84</v>
      </c>
      <c r="AI34" s="1" t="s">
        <v>84</v>
      </c>
      <c r="AJ34" s="1" t="s">
        <v>84</v>
      </c>
      <c r="AK34" s="1" t="s">
        <v>84</v>
      </c>
      <c r="AL34" s="1" t="s">
        <v>84</v>
      </c>
      <c r="AM34" s="1" t="s">
        <v>84</v>
      </c>
      <c r="AN34" s="1" t="s">
        <v>84</v>
      </c>
      <c r="AO34" s="1" t="s">
        <v>84</v>
      </c>
      <c r="AP34" s="1" t="s">
        <v>84</v>
      </c>
      <c r="AQ34" s="1" t="s">
        <v>84</v>
      </c>
      <c r="AR34" s="1" t="s">
        <v>84</v>
      </c>
    </row>
    <row r="35" spans="1:44" x14ac:dyDescent="0.35">
      <c r="A35" t="s">
        <v>66</v>
      </c>
      <c r="B35">
        <v>4900</v>
      </c>
      <c r="C35">
        <v>1238</v>
      </c>
      <c r="D35">
        <v>2325</v>
      </c>
      <c r="E35">
        <v>0</v>
      </c>
      <c r="F35">
        <v>0</v>
      </c>
      <c r="G35">
        <v>1337</v>
      </c>
      <c r="H35">
        <v>3227</v>
      </c>
      <c r="I35">
        <v>723</v>
      </c>
      <c r="J35">
        <v>8</v>
      </c>
      <c r="K35">
        <v>942</v>
      </c>
      <c r="L35">
        <v>91</v>
      </c>
      <c r="M35">
        <v>2917</v>
      </c>
      <c r="N35">
        <v>91</v>
      </c>
      <c r="O35">
        <v>1801</v>
      </c>
      <c r="P35">
        <v>10</v>
      </c>
      <c r="Q35">
        <v>72</v>
      </c>
      <c r="R35">
        <v>259</v>
      </c>
      <c r="S35">
        <v>1</v>
      </c>
      <c r="T35">
        <v>2696</v>
      </c>
      <c r="U35">
        <v>39</v>
      </c>
      <c r="V35">
        <v>100</v>
      </c>
      <c r="W35" s="29">
        <v>1759</v>
      </c>
      <c r="X35" s="1">
        <v>0.27285714285714285</v>
      </c>
      <c r="Y35" s="1">
        <v>0.19224489795918367</v>
      </c>
      <c r="Z35" s="1">
        <v>0.36755102040816329</v>
      </c>
      <c r="AA35" s="1">
        <v>0.35897959183673467</v>
      </c>
      <c r="AB35" s="1">
        <v>0</v>
      </c>
      <c r="AC35" s="1">
        <v>1.6326530612244899E-3</v>
      </c>
      <c r="AD35" s="1">
        <v>1.8571428571428572E-2</v>
      </c>
      <c r="AE35" s="1">
        <v>2.0408163265306121E-2</v>
      </c>
      <c r="AF35" s="1">
        <v>0.34746000561324725</v>
      </c>
      <c r="AG35" s="1">
        <v>0.6525399943867527</v>
      </c>
      <c r="AH35" s="1">
        <v>0</v>
      </c>
      <c r="AI35" s="1">
        <v>0.81696202531645568</v>
      </c>
      <c r="AJ35" s="1">
        <v>0.1830379746835443</v>
      </c>
      <c r="AK35" s="1">
        <v>3.0252659574468085E-2</v>
      </c>
      <c r="AL35" s="1">
        <v>0.9697473404255319</v>
      </c>
      <c r="AM35" s="1">
        <v>3.2499187520311991E-3</v>
      </c>
      <c r="AN35" s="1">
        <v>2.3399415014624635E-2</v>
      </c>
      <c r="AO35" s="1">
        <v>8.4172895677608064E-2</v>
      </c>
      <c r="AP35" s="1">
        <v>3.2499187520311994E-4</v>
      </c>
      <c r="AQ35" s="1">
        <v>0.87617809554761128</v>
      </c>
      <c r="AR35" s="1">
        <v>1.2674683132921676E-2</v>
      </c>
    </row>
    <row r="36" spans="1:44" x14ac:dyDescent="0.35">
      <c r="A36" t="s">
        <v>81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 s="29">
        <v>0</v>
      </c>
      <c r="X36" s="1" t="s">
        <v>84</v>
      </c>
      <c r="Y36" s="1" t="s">
        <v>84</v>
      </c>
      <c r="Z36" s="1" t="s">
        <v>84</v>
      </c>
      <c r="AA36" s="1" t="s">
        <v>84</v>
      </c>
      <c r="AB36" s="1" t="s">
        <v>84</v>
      </c>
      <c r="AC36" s="1" t="s">
        <v>84</v>
      </c>
      <c r="AD36" s="1" t="s">
        <v>84</v>
      </c>
      <c r="AE36" s="1" t="s">
        <v>84</v>
      </c>
      <c r="AF36" s="1" t="s">
        <v>84</v>
      </c>
      <c r="AG36" s="1" t="s">
        <v>84</v>
      </c>
      <c r="AH36" s="1" t="s">
        <v>84</v>
      </c>
      <c r="AI36" s="1" t="s">
        <v>84</v>
      </c>
      <c r="AJ36" s="1" t="s">
        <v>84</v>
      </c>
      <c r="AK36" s="1" t="s">
        <v>84</v>
      </c>
      <c r="AL36" s="1" t="s">
        <v>84</v>
      </c>
      <c r="AM36" s="1" t="s">
        <v>84</v>
      </c>
      <c r="AN36" s="1" t="s">
        <v>84</v>
      </c>
      <c r="AO36" s="1" t="s">
        <v>84</v>
      </c>
      <c r="AP36" s="1" t="s">
        <v>84</v>
      </c>
      <c r="AQ36" s="1" t="s">
        <v>84</v>
      </c>
      <c r="AR36" s="1" t="s">
        <v>84</v>
      </c>
    </row>
    <row r="37" spans="1:44" x14ac:dyDescent="0.35">
      <c r="A37" t="s">
        <v>67</v>
      </c>
      <c r="B37">
        <v>15240</v>
      </c>
      <c r="C37">
        <v>3227</v>
      </c>
      <c r="D37">
        <v>5362</v>
      </c>
      <c r="E37">
        <v>0</v>
      </c>
      <c r="F37">
        <v>95</v>
      </c>
      <c r="G37">
        <v>6556</v>
      </c>
      <c r="H37">
        <v>7145</v>
      </c>
      <c r="I37">
        <v>1458</v>
      </c>
      <c r="J37">
        <v>13</v>
      </c>
      <c r="K37">
        <v>6624</v>
      </c>
      <c r="L37">
        <v>190</v>
      </c>
      <c r="M37">
        <v>4064</v>
      </c>
      <c r="N37">
        <v>377</v>
      </c>
      <c r="O37">
        <v>10609</v>
      </c>
      <c r="P37">
        <v>66</v>
      </c>
      <c r="Q37">
        <v>50</v>
      </c>
      <c r="R37">
        <v>101</v>
      </c>
      <c r="S37">
        <v>24</v>
      </c>
      <c r="T37">
        <v>4282</v>
      </c>
      <c r="U37">
        <v>106</v>
      </c>
      <c r="V37">
        <v>349</v>
      </c>
      <c r="W37" s="29">
        <v>10315</v>
      </c>
      <c r="X37" s="1">
        <v>0.43018372703412072</v>
      </c>
      <c r="Y37" s="1">
        <v>0.43464566929133858</v>
      </c>
      <c r="Z37" s="1">
        <v>0.69612860892388451</v>
      </c>
      <c r="AA37" s="1">
        <v>0.67683727034120733</v>
      </c>
      <c r="AB37" s="1">
        <v>6.2335958005249343E-3</v>
      </c>
      <c r="AC37" s="1">
        <v>8.5301837270341206E-4</v>
      </c>
      <c r="AD37" s="1">
        <v>2.4737532808398952E-2</v>
      </c>
      <c r="AE37" s="1">
        <v>2.2900262467191602E-2</v>
      </c>
      <c r="AF37" s="1">
        <v>0.37571312143439284</v>
      </c>
      <c r="AG37" s="1">
        <v>0.62428687856560716</v>
      </c>
      <c r="AH37" s="1">
        <v>0</v>
      </c>
      <c r="AI37" s="1">
        <v>0.83052423573172152</v>
      </c>
      <c r="AJ37" s="1">
        <v>0.16947576426827851</v>
      </c>
      <c r="AK37" s="1">
        <v>4.4663845792195581E-2</v>
      </c>
      <c r="AL37" s="1">
        <v>0.95533615420780438</v>
      </c>
      <c r="AM37" s="1">
        <v>1.4257939079714841E-2</v>
      </c>
      <c r="AN37" s="1">
        <v>1.0801468999783971E-2</v>
      </c>
      <c r="AO37" s="1">
        <v>2.1818967379563622E-2</v>
      </c>
      <c r="AP37" s="1">
        <v>5.1847051198963059E-3</v>
      </c>
      <c r="AQ37" s="1">
        <v>0.92503780514149925</v>
      </c>
      <c r="AR37" s="1">
        <v>2.2899114279542016E-2</v>
      </c>
    </row>
    <row r="38" spans="1:44" x14ac:dyDescent="0.35">
      <c r="A38" t="s">
        <v>93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 s="29">
        <v>0</v>
      </c>
      <c r="X38" s="1" t="s">
        <v>84</v>
      </c>
      <c r="Y38" s="1" t="s">
        <v>84</v>
      </c>
      <c r="Z38" s="1" t="s">
        <v>84</v>
      </c>
      <c r="AA38" s="1" t="s">
        <v>84</v>
      </c>
      <c r="AB38" s="1" t="s">
        <v>84</v>
      </c>
      <c r="AC38" s="1" t="s">
        <v>84</v>
      </c>
      <c r="AD38" s="1" t="s">
        <v>84</v>
      </c>
      <c r="AE38" s="1" t="s">
        <v>84</v>
      </c>
      <c r="AF38" s="1" t="s">
        <v>84</v>
      </c>
      <c r="AG38" s="1" t="s">
        <v>84</v>
      </c>
      <c r="AH38" s="1" t="s">
        <v>84</v>
      </c>
      <c r="AI38" s="1" t="s">
        <v>84</v>
      </c>
      <c r="AJ38" s="1" t="s">
        <v>84</v>
      </c>
      <c r="AK38" s="1" t="s">
        <v>84</v>
      </c>
      <c r="AL38" s="1" t="s">
        <v>84</v>
      </c>
      <c r="AM38" s="1" t="s">
        <v>84</v>
      </c>
      <c r="AN38" s="1" t="s">
        <v>84</v>
      </c>
      <c r="AO38" s="1" t="s">
        <v>84</v>
      </c>
      <c r="AP38" s="1" t="s">
        <v>84</v>
      </c>
      <c r="AQ38" s="1" t="s">
        <v>84</v>
      </c>
      <c r="AR38" s="1" t="s">
        <v>84</v>
      </c>
    </row>
    <row r="39" spans="1:44" x14ac:dyDescent="0.35">
      <c r="A39" t="s">
        <v>94</v>
      </c>
      <c r="B39">
        <v>462</v>
      </c>
      <c r="C39">
        <v>19</v>
      </c>
      <c r="D39">
        <v>78</v>
      </c>
      <c r="E39">
        <v>0</v>
      </c>
      <c r="F39">
        <v>7</v>
      </c>
      <c r="G39">
        <v>358</v>
      </c>
      <c r="H39">
        <v>12</v>
      </c>
      <c r="I39">
        <v>153</v>
      </c>
      <c r="J39">
        <v>0</v>
      </c>
      <c r="K39">
        <v>297</v>
      </c>
      <c r="L39">
        <v>3</v>
      </c>
      <c r="M39">
        <v>59</v>
      </c>
      <c r="N39">
        <v>141</v>
      </c>
      <c r="O39">
        <v>259</v>
      </c>
      <c r="P39">
        <v>2</v>
      </c>
      <c r="Q39">
        <v>0</v>
      </c>
      <c r="R39">
        <v>3</v>
      </c>
      <c r="S39">
        <v>0</v>
      </c>
      <c r="T39">
        <v>75</v>
      </c>
      <c r="U39">
        <v>1</v>
      </c>
      <c r="V39">
        <v>4</v>
      </c>
      <c r="W39" s="29">
        <v>379</v>
      </c>
      <c r="X39" s="1">
        <v>0.77489177489177485</v>
      </c>
      <c r="Y39" s="1">
        <v>0.6428571428571429</v>
      </c>
      <c r="Z39" s="1">
        <v>0.56060606060606055</v>
      </c>
      <c r="AA39" s="1">
        <v>0.82034632034632038</v>
      </c>
      <c r="AB39" s="1">
        <v>1.5151515151515152E-2</v>
      </c>
      <c r="AC39" s="1">
        <v>0</v>
      </c>
      <c r="AD39" s="1">
        <v>0.30519480519480519</v>
      </c>
      <c r="AE39" s="1">
        <v>8.658008658008658E-3</v>
      </c>
      <c r="AF39" s="1">
        <v>0.19587628865979381</v>
      </c>
      <c r="AG39" s="1">
        <v>0.80412371134020622</v>
      </c>
      <c r="AH39" s="1">
        <v>0</v>
      </c>
      <c r="AI39" s="1">
        <v>7.2727272727272724E-2</v>
      </c>
      <c r="AJ39" s="1">
        <v>0.92727272727272725</v>
      </c>
      <c r="AK39" s="1">
        <v>4.8387096774193547E-2</v>
      </c>
      <c r="AL39" s="1">
        <v>0.95161290322580649</v>
      </c>
      <c r="AM39" s="1">
        <v>2.4691358024691357E-2</v>
      </c>
      <c r="AN39" s="1">
        <v>0</v>
      </c>
      <c r="AO39" s="1">
        <v>3.7037037037037035E-2</v>
      </c>
      <c r="AP39" s="1">
        <v>0</v>
      </c>
      <c r="AQ39" s="1">
        <v>0.92592592592592593</v>
      </c>
      <c r="AR39" s="1">
        <v>1.2345679012345678E-2</v>
      </c>
    </row>
    <row r="40" spans="1:44" x14ac:dyDescent="0.35">
      <c r="A40" t="s">
        <v>82</v>
      </c>
      <c r="B40">
        <v>16</v>
      </c>
      <c r="C40">
        <v>0</v>
      </c>
      <c r="D40">
        <v>0</v>
      </c>
      <c r="E40">
        <v>0</v>
      </c>
      <c r="F40">
        <v>0</v>
      </c>
      <c r="G40">
        <v>16</v>
      </c>
      <c r="H40">
        <v>0</v>
      </c>
      <c r="I40">
        <v>0</v>
      </c>
      <c r="J40">
        <v>0</v>
      </c>
      <c r="K40">
        <v>16</v>
      </c>
      <c r="L40">
        <v>1</v>
      </c>
      <c r="M40">
        <v>4</v>
      </c>
      <c r="N40">
        <v>8</v>
      </c>
      <c r="O40">
        <v>3</v>
      </c>
      <c r="P40">
        <v>0</v>
      </c>
      <c r="Q40">
        <v>0</v>
      </c>
      <c r="R40">
        <v>3</v>
      </c>
      <c r="S40">
        <v>0</v>
      </c>
      <c r="T40">
        <v>10</v>
      </c>
      <c r="U40">
        <v>0</v>
      </c>
      <c r="V40">
        <v>0</v>
      </c>
      <c r="W40" s="29">
        <v>3</v>
      </c>
      <c r="X40" s="1">
        <v>1</v>
      </c>
      <c r="Y40" s="1">
        <v>1</v>
      </c>
      <c r="Z40" s="1">
        <v>0.1875</v>
      </c>
      <c r="AA40" s="1">
        <v>0.1875</v>
      </c>
      <c r="AB40" s="1">
        <v>0</v>
      </c>
      <c r="AC40" s="1">
        <v>0</v>
      </c>
      <c r="AD40" s="1">
        <v>0.5</v>
      </c>
      <c r="AE40" s="1">
        <v>0</v>
      </c>
      <c r="AF40" s="1" t="s">
        <v>84</v>
      </c>
      <c r="AG40" s="1" t="s">
        <v>84</v>
      </c>
      <c r="AH40" s="1" t="s">
        <v>84</v>
      </c>
      <c r="AI40" s="1" t="s">
        <v>84</v>
      </c>
      <c r="AJ40" s="1" t="s">
        <v>84</v>
      </c>
      <c r="AK40" s="1">
        <v>0.2</v>
      </c>
      <c r="AL40" s="1">
        <v>0.8</v>
      </c>
      <c r="AM40" s="1">
        <v>0</v>
      </c>
      <c r="AN40" s="1">
        <v>0</v>
      </c>
      <c r="AO40" s="1">
        <v>0.23076923076923078</v>
      </c>
      <c r="AP40" s="1">
        <v>0</v>
      </c>
      <c r="AQ40" s="1">
        <v>0.76923076923076927</v>
      </c>
      <c r="AR40" s="1">
        <v>0</v>
      </c>
    </row>
    <row r="41" spans="1:44" x14ac:dyDescent="0.35">
      <c r="A41" t="s">
        <v>95</v>
      </c>
      <c r="B41">
        <v>190</v>
      </c>
      <c r="C41">
        <v>100</v>
      </c>
      <c r="D41">
        <v>90</v>
      </c>
      <c r="E41">
        <v>0</v>
      </c>
      <c r="F41">
        <v>0</v>
      </c>
      <c r="G41">
        <v>0</v>
      </c>
      <c r="H41">
        <v>190</v>
      </c>
      <c r="I41">
        <v>0</v>
      </c>
      <c r="J41">
        <v>0</v>
      </c>
      <c r="K41">
        <v>0</v>
      </c>
      <c r="L41">
        <v>1</v>
      </c>
      <c r="M41">
        <v>189</v>
      </c>
      <c r="N41">
        <v>0</v>
      </c>
      <c r="O41">
        <v>0</v>
      </c>
      <c r="P41">
        <v>1</v>
      </c>
      <c r="Q41">
        <v>1</v>
      </c>
      <c r="R41">
        <v>0</v>
      </c>
      <c r="S41">
        <v>1</v>
      </c>
      <c r="T41">
        <v>187</v>
      </c>
      <c r="U41">
        <v>0</v>
      </c>
      <c r="V41">
        <v>0</v>
      </c>
      <c r="W41" s="29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0.52631578947368418</v>
      </c>
      <c r="AG41" s="1">
        <v>0.47368421052631576</v>
      </c>
      <c r="AH41" s="1">
        <v>0</v>
      </c>
      <c r="AI41" s="1">
        <v>1</v>
      </c>
      <c r="AJ41" s="1">
        <v>0</v>
      </c>
      <c r="AK41" s="1">
        <v>5.263157894736842E-3</v>
      </c>
      <c r="AL41" s="1">
        <v>0.99473684210526314</v>
      </c>
      <c r="AM41" s="1">
        <v>5.263157894736842E-3</v>
      </c>
      <c r="AN41" s="1">
        <v>5.263157894736842E-3</v>
      </c>
      <c r="AO41" s="1">
        <v>0</v>
      </c>
      <c r="AP41" s="1">
        <v>5.263157894736842E-3</v>
      </c>
      <c r="AQ41" s="1">
        <v>0.98421052631578942</v>
      </c>
      <c r="AR41" s="1">
        <v>0</v>
      </c>
    </row>
    <row r="42" spans="1:44" x14ac:dyDescent="0.35">
      <c r="A42" t="s">
        <v>69</v>
      </c>
      <c r="B42">
        <v>32682</v>
      </c>
      <c r="C42">
        <v>10359</v>
      </c>
      <c r="D42">
        <v>14560</v>
      </c>
      <c r="E42">
        <v>0</v>
      </c>
      <c r="F42">
        <v>347</v>
      </c>
      <c r="G42">
        <v>7416</v>
      </c>
      <c r="H42">
        <v>19699</v>
      </c>
      <c r="I42">
        <v>2157</v>
      </c>
      <c r="J42">
        <v>82</v>
      </c>
      <c r="K42">
        <v>10744</v>
      </c>
      <c r="L42">
        <v>876</v>
      </c>
      <c r="M42">
        <v>15961</v>
      </c>
      <c r="N42">
        <v>1489</v>
      </c>
      <c r="O42">
        <v>14356</v>
      </c>
      <c r="P42">
        <v>436</v>
      </c>
      <c r="Q42">
        <v>292</v>
      </c>
      <c r="R42">
        <v>1549</v>
      </c>
      <c r="S42">
        <v>50</v>
      </c>
      <c r="T42">
        <v>15740</v>
      </c>
      <c r="U42">
        <v>561</v>
      </c>
      <c r="V42">
        <v>917</v>
      </c>
      <c r="W42" s="29">
        <v>13447</v>
      </c>
      <c r="X42" s="1">
        <v>0.22691389755828897</v>
      </c>
      <c r="Y42" s="1">
        <v>0.32874365093935498</v>
      </c>
      <c r="Z42" s="1">
        <v>0.43926320298635335</v>
      </c>
      <c r="AA42" s="1">
        <v>0.41144972767884463</v>
      </c>
      <c r="AB42" s="1">
        <v>1.0617465271403219E-2</v>
      </c>
      <c r="AC42" s="1">
        <v>2.5090263753748242E-3</v>
      </c>
      <c r="AD42" s="1">
        <v>4.5560247230891623E-2</v>
      </c>
      <c r="AE42" s="1">
        <v>2.8058258368520897E-2</v>
      </c>
      <c r="AF42" s="1">
        <v>0.41570689032465186</v>
      </c>
      <c r="AG42" s="1">
        <v>0.58429310967534809</v>
      </c>
      <c r="AH42" s="1">
        <v>0</v>
      </c>
      <c r="AI42" s="1">
        <v>0.90130856515373348</v>
      </c>
      <c r="AJ42" s="1">
        <v>9.8691434846266468E-2</v>
      </c>
      <c r="AK42" s="1">
        <v>5.2028271069667995E-2</v>
      </c>
      <c r="AL42" s="1">
        <v>0.94797172893033199</v>
      </c>
      <c r="AM42" s="1">
        <v>2.3405625939445996E-2</v>
      </c>
      <c r="AN42" s="1">
        <v>1.5675327464032638E-2</v>
      </c>
      <c r="AO42" s="1">
        <v>8.3154391238995068E-2</v>
      </c>
      <c r="AP42" s="1">
        <v>2.6841314150740821E-3</v>
      </c>
      <c r="AQ42" s="1">
        <v>0.84496456946532106</v>
      </c>
      <c r="AR42" s="1">
        <v>3.0115954477131199E-2</v>
      </c>
    </row>
    <row r="43" spans="1:44" x14ac:dyDescent="0.35">
      <c r="A43" t="s">
        <v>70</v>
      </c>
      <c r="B43">
        <v>13399</v>
      </c>
      <c r="C43">
        <v>959</v>
      </c>
      <c r="D43">
        <v>8528</v>
      </c>
      <c r="E43">
        <v>0</v>
      </c>
      <c r="F43">
        <v>751</v>
      </c>
      <c r="G43">
        <v>3161</v>
      </c>
      <c r="H43">
        <v>92</v>
      </c>
      <c r="I43">
        <v>7871</v>
      </c>
      <c r="J43">
        <v>151</v>
      </c>
      <c r="K43">
        <v>5285</v>
      </c>
      <c r="L43">
        <v>415</v>
      </c>
      <c r="M43">
        <v>5320</v>
      </c>
      <c r="N43">
        <v>5039</v>
      </c>
      <c r="O43">
        <v>2625</v>
      </c>
      <c r="P43">
        <v>163</v>
      </c>
      <c r="Q43">
        <v>256</v>
      </c>
      <c r="R43">
        <v>711</v>
      </c>
      <c r="S43">
        <v>26</v>
      </c>
      <c r="T43">
        <v>7846</v>
      </c>
      <c r="U43">
        <v>225</v>
      </c>
      <c r="V43">
        <v>1575</v>
      </c>
      <c r="W43" s="29">
        <v>2743</v>
      </c>
      <c r="X43" s="1">
        <v>0.23591312784536159</v>
      </c>
      <c r="Y43" s="1">
        <v>0.39443242032987536</v>
      </c>
      <c r="Z43" s="1">
        <v>0.19591014254795133</v>
      </c>
      <c r="AA43" s="1">
        <v>0.20471676990820212</v>
      </c>
      <c r="AB43" s="1">
        <v>5.6048958877528171E-2</v>
      </c>
      <c r="AC43" s="1">
        <v>1.1269497723710725E-2</v>
      </c>
      <c r="AD43" s="1">
        <v>0.37607284125681023</v>
      </c>
      <c r="AE43" s="1">
        <v>0.1175460855287708</v>
      </c>
      <c r="AF43" s="1">
        <v>0.10108569621587435</v>
      </c>
      <c r="AG43" s="1">
        <v>0.89891430378412562</v>
      </c>
      <c r="AH43" s="1">
        <v>0</v>
      </c>
      <c r="AI43" s="1">
        <v>1.1553434635187744E-2</v>
      </c>
      <c r="AJ43" s="1">
        <v>0.98844656536481224</v>
      </c>
      <c r="AK43" s="1">
        <v>7.2362685265911067E-2</v>
      </c>
      <c r="AL43" s="1">
        <v>0.92763731473408895</v>
      </c>
      <c r="AM43" s="1">
        <v>1.7665546764929013E-2</v>
      </c>
      <c r="AN43" s="1">
        <v>2.7744662403814891E-2</v>
      </c>
      <c r="AO43" s="1">
        <v>7.7056464723095269E-2</v>
      </c>
      <c r="AP43" s="1">
        <v>2.8178172753874501E-3</v>
      </c>
      <c r="AQ43" s="1">
        <v>0.8503305516419204</v>
      </c>
      <c r="AR43" s="1">
        <v>2.4384957190852933E-2</v>
      </c>
    </row>
    <row r="44" spans="1:44" x14ac:dyDescent="0.35">
      <c r="A44" t="s">
        <v>71</v>
      </c>
      <c r="B44">
        <v>23566</v>
      </c>
      <c r="C44">
        <v>1508</v>
      </c>
      <c r="D44">
        <v>7902</v>
      </c>
      <c r="E44">
        <v>0</v>
      </c>
      <c r="F44">
        <v>519</v>
      </c>
      <c r="G44">
        <v>13637</v>
      </c>
      <c r="H44">
        <v>1513</v>
      </c>
      <c r="I44">
        <v>10170</v>
      </c>
      <c r="J44">
        <v>213</v>
      </c>
      <c r="K44">
        <v>11670</v>
      </c>
      <c r="L44">
        <v>520</v>
      </c>
      <c r="M44">
        <v>4642</v>
      </c>
      <c r="N44">
        <v>3450</v>
      </c>
      <c r="O44">
        <v>14954</v>
      </c>
      <c r="P44">
        <v>256</v>
      </c>
      <c r="Q44">
        <v>253</v>
      </c>
      <c r="R44">
        <v>1901</v>
      </c>
      <c r="S44">
        <v>22</v>
      </c>
      <c r="T44">
        <v>7440</v>
      </c>
      <c r="U44">
        <v>310</v>
      </c>
      <c r="V44">
        <v>1167</v>
      </c>
      <c r="W44" s="29">
        <v>12405</v>
      </c>
      <c r="X44" s="1">
        <v>0.57867266400746842</v>
      </c>
      <c r="Y44" s="1">
        <v>0.49520495629296446</v>
      </c>
      <c r="Z44" s="1">
        <v>0.63455826190274123</v>
      </c>
      <c r="AA44" s="1">
        <v>0.52639395739624883</v>
      </c>
      <c r="AB44" s="1">
        <v>2.2023253840278367E-2</v>
      </c>
      <c r="AC44" s="1">
        <v>9.0384452176864982E-3</v>
      </c>
      <c r="AD44" s="1">
        <v>0.14639735211745736</v>
      </c>
      <c r="AE44" s="1">
        <v>4.9520495629296446E-2</v>
      </c>
      <c r="AF44" s="1">
        <v>0.16025504782146652</v>
      </c>
      <c r="AG44" s="1">
        <v>0.83974495217853351</v>
      </c>
      <c r="AH44" s="1">
        <v>0</v>
      </c>
      <c r="AI44" s="1">
        <v>0.12950440811435418</v>
      </c>
      <c r="AJ44" s="1">
        <v>0.87049559188564585</v>
      </c>
      <c r="AK44" s="1">
        <v>0.10073614877954282</v>
      </c>
      <c r="AL44" s="1">
        <v>0.89926385122045716</v>
      </c>
      <c r="AM44" s="1">
        <v>2.5142408171282656E-2</v>
      </c>
      <c r="AN44" s="1">
        <v>2.4847770575525438E-2</v>
      </c>
      <c r="AO44" s="1">
        <v>0.18670202317815754</v>
      </c>
      <c r="AP44" s="1">
        <v>2.1606757022196031E-3</v>
      </c>
      <c r="AQ44" s="1">
        <v>0.73070123747790217</v>
      </c>
      <c r="AR44" s="1">
        <v>3.0445884894912591E-2</v>
      </c>
    </row>
    <row r="45" spans="1:44" x14ac:dyDescent="0.35">
      <c r="A45" t="s">
        <v>83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 s="29">
        <v>0</v>
      </c>
      <c r="X45" s="1" t="s">
        <v>84</v>
      </c>
      <c r="Y45" s="1" t="s">
        <v>84</v>
      </c>
      <c r="Z45" s="1" t="s">
        <v>84</v>
      </c>
      <c r="AA45" s="1" t="s">
        <v>84</v>
      </c>
      <c r="AB45" s="1" t="s">
        <v>84</v>
      </c>
      <c r="AC45" s="1" t="s">
        <v>84</v>
      </c>
      <c r="AD45" s="1" t="s">
        <v>84</v>
      </c>
      <c r="AE45" s="1" t="s">
        <v>84</v>
      </c>
      <c r="AF45" s="1" t="s">
        <v>84</v>
      </c>
      <c r="AG45" s="1" t="s">
        <v>84</v>
      </c>
      <c r="AH45" s="1" t="s">
        <v>84</v>
      </c>
      <c r="AI45" s="1" t="s">
        <v>84</v>
      </c>
      <c r="AJ45" s="1" t="s">
        <v>84</v>
      </c>
      <c r="AK45" s="1" t="s">
        <v>84</v>
      </c>
      <c r="AL45" s="1" t="s">
        <v>84</v>
      </c>
      <c r="AM45" s="1" t="s">
        <v>84</v>
      </c>
      <c r="AN45" s="1" t="s">
        <v>84</v>
      </c>
      <c r="AO45" s="1" t="s">
        <v>84</v>
      </c>
      <c r="AP45" s="1" t="s">
        <v>84</v>
      </c>
      <c r="AQ45" s="1" t="s">
        <v>84</v>
      </c>
      <c r="AR45" s="1" t="s">
        <v>84</v>
      </c>
    </row>
    <row r="46" spans="1:44" x14ac:dyDescent="0.35">
      <c r="A46" t="s">
        <v>73</v>
      </c>
      <c r="B46">
        <v>10</v>
      </c>
      <c r="C46">
        <v>0</v>
      </c>
      <c r="D46">
        <v>10</v>
      </c>
      <c r="E46">
        <v>0</v>
      </c>
      <c r="F46">
        <v>0</v>
      </c>
      <c r="G46">
        <v>0</v>
      </c>
      <c r="H46">
        <v>0</v>
      </c>
      <c r="I46">
        <v>10</v>
      </c>
      <c r="J46">
        <v>0</v>
      </c>
      <c r="K46">
        <v>0</v>
      </c>
      <c r="L46">
        <v>2</v>
      </c>
      <c r="M46">
        <v>1</v>
      </c>
      <c r="N46">
        <v>1</v>
      </c>
      <c r="O46">
        <v>6</v>
      </c>
      <c r="P46">
        <v>0</v>
      </c>
      <c r="Q46">
        <v>0</v>
      </c>
      <c r="R46">
        <v>0</v>
      </c>
      <c r="S46">
        <v>0</v>
      </c>
      <c r="T46">
        <v>7</v>
      </c>
      <c r="U46">
        <v>0</v>
      </c>
      <c r="V46">
        <v>3</v>
      </c>
      <c r="W46" s="29">
        <v>0</v>
      </c>
      <c r="X46" s="1">
        <v>0</v>
      </c>
      <c r="Y46" s="1">
        <v>0</v>
      </c>
      <c r="Z46" s="1">
        <v>0.6</v>
      </c>
      <c r="AA46" s="1">
        <v>0</v>
      </c>
      <c r="AB46" s="1">
        <v>0</v>
      </c>
      <c r="AC46" s="1">
        <v>0</v>
      </c>
      <c r="AD46" s="1">
        <v>0.1</v>
      </c>
      <c r="AE46" s="1">
        <v>0.3</v>
      </c>
      <c r="AF46" s="1">
        <v>0</v>
      </c>
      <c r="AG46" s="1">
        <v>1</v>
      </c>
      <c r="AH46" s="1">
        <v>0</v>
      </c>
      <c r="AI46" s="1">
        <v>0</v>
      </c>
      <c r="AJ46" s="1">
        <v>1</v>
      </c>
      <c r="AK46" s="1">
        <v>0.66666666666666663</v>
      </c>
      <c r="AL46" s="1">
        <v>0.33333333333333331</v>
      </c>
      <c r="AM46" s="1">
        <v>0</v>
      </c>
      <c r="AN46" s="1">
        <v>0</v>
      </c>
      <c r="AO46" s="1">
        <v>0</v>
      </c>
      <c r="AP46" s="1">
        <v>0</v>
      </c>
      <c r="AQ46" s="1">
        <v>1</v>
      </c>
      <c r="AR46" s="1">
        <v>0</v>
      </c>
    </row>
    <row r="47" spans="1:44" x14ac:dyDescent="0.35">
      <c r="A47" t="s">
        <v>74</v>
      </c>
      <c r="B47">
        <v>60</v>
      </c>
      <c r="C47">
        <v>27</v>
      </c>
      <c r="D47">
        <v>33</v>
      </c>
      <c r="E47">
        <v>0</v>
      </c>
      <c r="F47">
        <v>0</v>
      </c>
      <c r="G47">
        <v>0</v>
      </c>
      <c r="H47">
        <v>59</v>
      </c>
      <c r="I47">
        <v>1</v>
      </c>
      <c r="J47">
        <v>0</v>
      </c>
      <c r="K47">
        <v>0</v>
      </c>
      <c r="L47">
        <v>10</v>
      </c>
      <c r="M47">
        <v>50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</v>
      </c>
      <c r="U47">
        <v>0</v>
      </c>
      <c r="V47">
        <v>0</v>
      </c>
      <c r="W47" s="29">
        <v>59</v>
      </c>
      <c r="X47" s="1">
        <v>0</v>
      </c>
      <c r="Y47" s="1">
        <v>0</v>
      </c>
      <c r="Z47" s="1">
        <v>0</v>
      </c>
      <c r="AA47" s="1">
        <v>0.98333333333333328</v>
      </c>
      <c r="AB47" s="1">
        <v>0</v>
      </c>
      <c r="AC47" s="1">
        <v>0</v>
      </c>
      <c r="AD47" s="1">
        <v>0</v>
      </c>
      <c r="AE47" s="1">
        <v>0</v>
      </c>
      <c r="AF47" s="1">
        <v>0.45</v>
      </c>
      <c r="AG47" s="1">
        <v>0.55000000000000004</v>
      </c>
      <c r="AH47" s="1">
        <v>0</v>
      </c>
      <c r="AI47" s="1">
        <v>0.98333333333333328</v>
      </c>
      <c r="AJ47" s="1">
        <v>1.6666666666666666E-2</v>
      </c>
      <c r="AK47" s="1">
        <v>0.16666666666666666</v>
      </c>
      <c r="AL47" s="1">
        <v>0.83333333333333337</v>
      </c>
      <c r="AM47" s="1">
        <v>0</v>
      </c>
      <c r="AN47" s="1">
        <v>0</v>
      </c>
      <c r="AO47" s="1">
        <v>0</v>
      </c>
      <c r="AP47" s="1">
        <v>0</v>
      </c>
      <c r="AQ47" s="1">
        <v>1</v>
      </c>
      <c r="AR47" s="1">
        <v>0</v>
      </c>
    </row>
    <row r="48" spans="1:44" x14ac:dyDescent="0.35">
      <c r="A48" t="s">
        <v>75</v>
      </c>
      <c r="B48">
        <v>261</v>
      </c>
      <c r="C48">
        <v>173</v>
      </c>
      <c r="D48">
        <v>88</v>
      </c>
      <c r="E48">
        <v>0</v>
      </c>
      <c r="F48">
        <v>0</v>
      </c>
      <c r="G48">
        <v>0</v>
      </c>
      <c r="H48">
        <v>261</v>
      </c>
      <c r="I48">
        <v>0</v>
      </c>
      <c r="J48">
        <v>0</v>
      </c>
      <c r="K48">
        <v>0</v>
      </c>
      <c r="L48">
        <v>5</v>
      </c>
      <c r="M48">
        <v>256</v>
      </c>
      <c r="N48">
        <v>0</v>
      </c>
      <c r="O48">
        <v>0</v>
      </c>
      <c r="P48">
        <v>5</v>
      </c>
      <c r="Q48">
        <v>8</v>
      </c>
      <c r="R48">
        <v>10</v>
      </c>
      <c r="S48">
        <v>2</v>
      </c>
      <c r="T48">
        <v>236</v>
      </c>
      <c r="U48">
        <v>0</v>
      </c>
      <c r="V48">
        <v>0</v>
      </c>
      <c r="W48" s="29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0.66283524904214564</v>
      </c>
      <c r="AG48" s="1">
        <v>0.33716475095785442</v>
      </c>
      <c r="AH48" s="1">
        <v>0</v>
      </c>
      <c r="AI48" s="1">
        <v>1</v>
      </c>
      <c r="AJ48" s="1">
        <v>0</v>
      </c>
      <c r="AK48" s="1">
        <v>1.9157088122605363E-2</v>
      </c>
      <c r="AL48" s="1">
        <v>0.98084291187739459</v>
      </c>
      <c r="AM48" s="1">
        <v>1.9157088122605363E-2</v>
      </c>
      <c r="AN48" s="1">
        <v>3.0651340996168581E-2</v>
      </c>
      <c r="AO48" s="1">
        <v>3.8314176245210725E-2</v>
      </c>
      <c r="AP48" s="1">
        <v>7.6628352490421452E-3</v>
      </c>
      <c r="AQ48" s="1">
        <v>0.90421455938697315</v>
      </c>
      <c r="AR48" s="1">
        <v>0</v>
      </c>
    </row>
    <row r="49" spans="1:44" x14ac:dyDescent="0.35">
      <c r="A49" t="s">
        <v>76</v>
      </c>
      <c r="B49">
        <v>1724</v>
      </c>
      <c r="C49">
        <v>294</v>
      </c>
      <c r="D49">
        <v>683</v>
      </c>
      <c r="E49">
        <v>0</v>
      </c>
      <c r="F49">
        <v>7</v>
      </c>
      <c r="G49">
        <v>740</v>
      </c>
      <c r="H49">
        <v>480</v>
      </c>
      <c r="I49">
        <v>485</v>
      </c>
      <c r="J49">
        <v>8</v>
      </c>
      <c r="K49">
        <v>751</v>
      </c>
      <c r="L49">
        <v>27</v>
      </c>
      <c r="M49">
        <v>254</v>
      </c>
      <c r="N49">
        <v>88</v>
      </c>
      <c r="O49">
        <v>1355</v>
      </c>
      <c r="P49">
        <v>14</v>
      </c>
      <c r="Q49">
        <v>16</v>
      </c>
      <c r="R49">
        <v>117</v>
      </c>
      <c r="S49">
        <v>1</v>
      </c>
      <c r="T49">
        <v>532</v>
      </c>
      <c r="U49">
        <v>16</v>
      </c>
      <c r="V49">
        <v>65</v>
      </c>
      <c r="W49" s="29">
        <v>980</v>
      </c>
      <c r="X49" s="1">
        <v>0.42923433874709976</v>
      </c>
      <c r="Y49" s="1">
        <v>0.43561484918793503</v>
      </c>
      <c r="Z49" s="1">
        <v>0.78596287703016243</v>
      </c>
      <c r="AA49" s="1">
        <v>0.56844547563805103</v>
      </c>
      <c r="AB49" s="1">
        <v>4.0603248259860787E-3</v>
      </c>
      <c r="AC49" s="1">
        <v>4.6403712296983757E-3</v>
      </c>
      <c r="AD49" s="1">
        <v>5.1044083526682132E-2</v>
      </c>
      <c r="AE49" s="1">
        <v>3.7703016241299306E-2</v>
      </c>
      <c r="AF49" s="1">
        <v>0.30092118730808598</v>
      </c>
      <c r="AG49" s="1">
        <v>0.69907881269191408</v>
      </c>
      <c r="AH49" s="1">
        <v>0</v>
      </c>
      <c r="AI49" s="1">
        <v>0.49740932642487046</v>
      </c>
      <c r="AJ49" s="1">
        <v>0.50259067357512954</v>
      </c>
      <c r="AK49" s="1">
        <v>9.6085409252669035E-2</v>
      </c>
      <c r="AL49" s="1">
        <v>0.90391459074733094</v>
      </c>
      <c r="AM49" s="1">
        <v>2.0114942528735632E-2</v>
      </c>
      <c r="AN49" s="1">
        <v>2.2988505747126436E-2</v>
      </c>
      <c r="AO49" s="1">
        <v>0.16810344827586207</v>
      </c>
      <c r="AP49" s="1">
        <v>1.4367816091954023E-3</v>
      </c>
      <c r="AQ49" s="1">
        <v>0.76436781609195403</v>
      </c>
      <c r="AR49" s="1">
        <v>2.2988505747126436E-2</v>
      </c>
    </row>
    <row r="50" spans="1:44" x14ac:dyDescent="0.35">
      <c r="A50" t="s">
        <v>96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 s="29">
        <v>0</v>
      </c>
      <c r="X50" s="1" t="s">
        <v>84</v>
      </c>
      <c r="Y50" s="1" t="s">
        <v>84</v>
      </c>
      <c r="Z50" s="1" t="s">
        <v>84</v>
      </c>
      <c r="AA50" s="1" t="s">
        <v>84</v>
      </c>
      <c r="AB50" s="1" t="s">
        <v>84</v>
      </c>
      <c r="AC50" s="1" t="s">
        <v>84</v>
      </c>
      <c r="AD50" s="1" t="s">
        <v>84</v>
      </c>
      <c r="AE50" s="1" t="s">
        <v>84</v>
      </c>
      <c r="AF50" s="1" t="s">
        <v>84</v>
      </c>
      <c r="AG50" s="1" t="s">
        <v>84</v>
      </c>
      <c r="AH50" s="1" t="s">
        <v>84</v>
      </c>
      <c r="AI50" s="1" t="s">
        <v>84</v>
      </c>
      <c r="AJ50" s="1" t="s">
        <v>84</v>
      </c>
      <c r="AK50" s="1" t="s">
        <v>84</v>
      </c>
      <c r="AL50" s="1" t="s">
        <v>84</v>
      </c>
      <c r="AM50" s="1" t="s">
        <v>84</v>
      </c>
      <c r="AN50" s="1" t="s">
        <v>84</v>
      </c>
      <c r="AO50" s="1" t="s">
        <v>84</v>
      </c>
      <c r="AP50" s="1" t="s">
        <v>84</v>
      </c>
      <c r="AQ50" s="1" t="s">
        <v>84</v>
      </c>
      <c r="AR50" s="1" t="s">
        <v>84</v>
      </c>
    </row>
    <row r="51" spans="1:44" x14ac:dyDescent="0.35">
      <c r="A51" t="s">
        <v>77</v>
      </c>
      <c r="B51">
        <v>1105</v>
      </c>
      <c r="C51">
        <v>538</v>
      </c>
      <c r="D51">
        <v>565</v>
      </c>
      <c r="E51">
        <v>0</v>
      </c>
      <c r="F51">
        <v>0</v>
      </c>
      <c r="G51">
        <v>2</v>
      </c>
      <c r="H51">
        <v>1052</v>
      </c>
      <c r="I51">
        <v>53</v>
      </c>
      <c r="J51">
        <v>0</v>
      </c>
      <c r="K51">
        <v>0</v>
      </c>
      <c r="L51">
        <v>17</v>
      </c>
      <c r="M51">
        <v>1064</v>
      </c>
      <c r="N51">
        <v>8</v>
      </c>
      <c r="O51">
        <v>16</v>
      </c>
      <c r="P51">
        <v>121</v>
      </c>
      <c r="Q51">
        <v>13</v>
      </c>
      <c r="R51">
        <v>35</v>
      </c>
      <c r="S51">
        <v>3</v>
      </c>
      <c r="T51">
        <v>917</v>
      </c>
      <c r="U51">
        <v>9</v>
      </c>
      <c r="V51">
        <v>9</v>
      </c>
      <c r="W51" s="29">
        <v>7</v>
      </c>
      <c r="X51" s="1">
        <v>1.8099547511312218E-3</v>
      </c>
      <c r="Y51" s="1">
        <v>0</v>
      </c>
      <c r="Z51" s="1">
        <v>1.4479638009049774E-2</v>
      </c>
      <c r="AA51" s="1">
        <v>6.3348416289592761E-3</v>
      </c>
      <c r="AB51" s="1">
        <v>0</v>
      </c>
      <c r="AC51" s="1">
        <v>0</v>
      </c>
      <c r="AD51" s="1">
        <v>7.2398190045248872E-3</v>
      </c>
      <c r="AE51" s="1">
        <v>8.1447963800904983E-3</v>
      </c>
      <c r="AF51" s="1">
        <v>0.48776065276518588</v>
      </c>
      <c r="AG51" s="1">
        <v>0.51223934723481412</v>
      </c>
      <c r="AH51" s="1">
        <v>0</v>
      </c>
      <c r="AI51" s="1">
        <v>0.95203619909502257</v>
      </c>
      <c r="AJ51" s="1">
        <v>4.7963800904977379E-2</v>
      </c>
      <c r="AK51" s="1">
        <v>1.572617946345976E-2</v>
      </c>
      <c r="AL51" s="1">
        <v>0.98427382053654022</v>
      </c>
      <c r="AM51" s="1">
        <v>0.11020036429872496</v>
      </c>
      <c r="AN51" s="1">
        <v>1.1839708561020037E-2</v>
      </c>
      <c r="AO51" s="1">
        <v>3.1876138433515486E-2</v>
      </c>
      <c r="AP51" s="1">
        <v>2.7322404371584699E-3</v>
      </c>
      <c r="AQ51" s="1">
        <v>0.83515482695810561</v>
      </c>
      <c r="AR51" s="1">
        <v>8.1967213114754103E-3</v>
      </c>
    </row>
    <row r="52" spans="1:44" x14ac:dyDescent="0.35">
      <c r="A52" t="s">
        <v>97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 s="29">
        <v>0</v>
      </c>
      <c r="X52" s="1" t="s">
        <v>84</v>
      </c>
      <c r="Y52" s="1" t="s">
        <v>84</v>
      </c>
      <c r="Z52" s="1" t="s">
        <v>84</v>
      </c>
      <c r="AA52" s="1" t="s">
        <v>84</v>
      </c>
      <c r="AB52" s="1" t="s">
        <v>84</v>
      </c>
      <c r="AC52" s="1" t="s">
        <v>84</v>
      </c>
      <c r="AD52" s="1" t="s">
        <v>84</v>
      </c>
      <c r="AE52" s="1" t="s">
        <v>84</v>
      </c>
      <c r="AF52" s="1" t="s">
        <v>84</v>
      </c>
      <c r="AG52" s="1" t="s">
        <v>84</v>
      </c>
      <c r="AH52" s="1" t="s">
        <v>84</v>
      </c>
      <c r="AI52" s="1" t="s">
        <v>84</v>
      </c>
      <c r="AJ52" s="1" t="s">
        <v>84</v>
      </c>
      <c r="AK52" s="1" t="s">
        <v>84</v>
      </c>
      <c r="AL52" s="1" t="s">
        <v>84</v>
      </c>
      <c r="AM52" s="1" t="s">
        <v>84</v>
      </c>
      <c r="AN52" s="1" t="s">
        <v>84</v>
      </c>
      <c r="AO52" s="1" t="s">
        <v>84</v>
      </c>
      <c r="AP52" s="1" t="s">
        <v>84</v>
      </c>
      <c r="AQ52" s="1" t="s">
        <v>84</v>
      </c>
      <c r="AR52" s="1" t="s">
        <v>84</v>
      </c>
    </row>
  </sheetData>
  <phoneticPr fontId="6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AA8F3-2025-488F-8D65-3439EC806654}">
  <sheetPr codeName="Sheet7"/>
  <dimension ref="A1:AR52"/>
  <sheetViews>
    <sheetView topLeftCell="B1" zoomScale="70" zoomScaleNormal="70" workbookViewId="0">
      <selection activeCell="N10" sqref="N10"/>
    </sheetView>
  </sheetViews>
  <sheetFormatPr defaultColWidth="9" defaultRowHeight="14.5" x14ac:dyDescent="0.35"/>
  <cols>
    <col min="1" max="1" width="45.81640625" bestFit="1" customWidth="1"/>
    <col min="23" max="42" width="9" style="1"/>
  </cols>
  <sheetData>
    <row r="1" spans="1:44" s="2" customFormat="1" ht="87" x14ac:dyDescent="0.35">
      <c r="A1" s="2" t="s">
        <v>4</v>
      </c>
      <c r="B1" s="2" t="s">
        <v>0</v>
      </c>
      <c r="C1" s="2" t="s">
        <v>5</v>
      </c>
      <c r="D1" s="2" t="s">
        <v>6</v>
      </c>
      <c r="E1" s="2" t="s">
        <v>114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23</v>
      </c>
      <c r="W1" s="3" t="s">
        <v>24</v>
      </c>
      <c r="X1" s="3" t="s">
        <v>25</v>
      </c>
      <c r="Y1" s="3" t="s">
        <v>26</v>
      </c>
      <c r="Z1" s="3" t="s">
        <v>27</v>
      </c>
      <c r="AA1" s="3" t="s">
        <v>28</v>
      </c>
      <c r="AB1" s="3" t="s">
        <v>29</v>
      </c>
      <c r="AC1" s="3" t="s">
        <v>30</v>
      </c>
      <c r="AD1" s="3" t="s">
        <v>31</v>
      </c>
      <c r="AE1" s="3" t="s">
        <v>32</v>
      </c>
      <c r="AF1" s="3" t="s">
        <v>33</v>
      </c>
      <c r="AG1" s="3" t="s">
        <v>34</v>
      </c>
      <c r="AH1" s="3" t="s">
        <v>115</v>
      </c>
      <c r="AI1" s="3" t="s">
        <v>35</v>
      </c>
      <c r="AJ1" s="3" t="s">
        <v>36</v>
      </c>
      <c r="AK1" s="3" t="s">
        <v>37</v>
      </c>
      <c r="AL1" s="3" t="s">
        <v>38</v>
      </c>
      <c r="AM1" s="3" t="s">
        <v>39</v>
      </c>
      <c r="AN1" s="3" t="s">
        <v>40</v>
      </c>
      <c r="AO1" s="3" t="s">
        <v>41</v>
      </c>
      <c r="AP1" s="3" t="s">
        <v>42</v>
      </c>
      <c r="AQ1" s="3" t="s">
        <v>43</v>
      </c>
      <c r="AR1" s="3" t="s">
        <v>44</v>
      </c>
    </row>
    <row r="2" spans="1:44" x14ac:dyDescent="0.35">
      <c r="A2" t="s">
        <v>85</v>
      </c>
      <c r="B2">
        <v>2943</v>
      </c>
      <c r="C2">
        <v>298</v>
      </c>
      <c r="D2">
        <v>153</v>
      </c>
      <c r="E2">
        <v>0</v>
      </c>
      <c r="F2">
        <v>52</v>
      </c>
      <c r="G2">
        <v>2440</v>
      </c>
      <c r="H2">
        <v>29</v>
      </c>
      <c r="I2">
        <v>446</v>
      </c>
      <c r="J2">
        <v>0</v>
      </c>
      <c r="K2">
        <v>2468</v>
      </c>
      <c r="L2">
        <v>8</v>
      </c>
      <c r="M2">
        <v>187</v>
      </c>
      <c r="N2">
        <v>124</v>
      </c>
      <c r="O2">
        <v>2624</v>
      </c>
      <c r="P2">
        <v>1</v>
      </c>
      <c r="Q2">
        <v>5</v>
      </c>
      <c r="R2">
        <v>14</v>
      </c>
      <c r="S2">
        <v>1</v>
      </c>
      <c r="T2">
        <v>350</v>
      </c>
      <c r="U2">
        <v>1</v>
      </c>
      <c r="V2">
        <v>54</v>
      </c>
      <c r="W2" s="29">
        <v>2519</v>
      </c>
      <c r="X2" s="1">
        <v>0.8290859667006456</v>
      </c>
      <c r="Y2" s="1">
        <v>0.83860006795786612</v>
      </c>
      <c r="Z2" s="1">
        <v>0.89160720353380907</v>
      </c>
      <c r="AA2" s="1">
        <v>0.85592932381923204</v>
      </c>
      <c r="AB2" s="1">
        <v>1.7669045191980971E-2</v>
      </c>
      <c r="AC2" s="1">
        <v>0</v>
      </c>
      <c r="AD2" s="1">
        <v>4.2133876996262316E-2</v>
      </c>
      <c r="AE2" s="1">
        <v>1.834862385321101E-2</v>
      </c>
      <c r="AF2" s="1">
        <v>0.6607538802660754</v>
      </c>
      <c r="AG2" s="1">
        <v>0.3392461197339246</v>
      </c>
      <c r="AH2" s="1">
        <v>0</v>
      </c>
      <c r="AI2" s="1">
        <v>6.1052631578947365E-2</v>
      </c>
      <c r="AJ2" s="1">
        <v>0.93894736842105264</v>
      </c>
      <c r="AK2" s="1">
        <v>4.1025641025641026E-2</v>
      </c>
      <c r="AL2" s="1">
        <v>0.95897435897435901</v>
      </c>
      <c r="AM2" s="1">
        <v>2.6881720430107529E-3</v>
      </c>
      <c r="AN2" s="1">
        <v>1.3440860215053764E-2</v>
      </c>
      <c r="AO2" s="1">
        <v>3.7634408602150539E-2</v>
      </c>
      <c r="AP2" s="1">
        <v>2.6881720430107529E-3</v>
      </c>
      <c r="AQ2" s="1">
        <v>0.94086021505376349</v>
      </c>
      <c r="AR2" s="1">
        <v>2.6881720430107529E-3</v>
      </c>
    </row>
    <row r="3" spans="1:44" x14ac:dyDescent="0.35">
      <c r="A3" t="s">
        <v>45</v>
      </c>
      <c r="B3">
        <v>16311</v>
      </c>
      <c r="C3">
        <v>6355</v>
      </c>
      <c r="D3">
        <v>3477</v>
      </c>
      <c r="E3">
        <v>0</v>
      </c>
      <c r="F3">
        <v>340</v>
      </c>
      <c r="G3">
        <v>6139</v>
      </c>
      <c r="H3">
        <v>838</v>
      </c>
      <c r="I3">
        <v>9527</v>
      </c>
      <c r="J3">
        <v>69</v>
      </c>
      <c r="K3">
        <v>5877</v>
      </c>
      <c r="L3">
        <v>846</v>
      </c>
      <c r="M3">
        <v>6005</v>
      </c>
      <c r="N3">
        <v>1184</v>
      </c>
      <c r="O3">
        <v>8276</v>
      </c>
      <c r="P3">
        <v>315</v>
      </c>
      <c r="Q3">
        <v>186</v>
      </c>
      <c r="R3">
        <v>506</v>
      </c>
      <c r="S3">
        <v>58</v>
      </c>
      <c r="T3">
        <v>7974</v>
      </c>
      <c r="U3">
        <v>545</v>
      </c>
      <c r="V3">
        <v>903</v>
      </c>
      <c r="W3" s="29">
        <v>6662</v>
      </c>
      <c r="X3" s="1">
        <v>0.37637177364968427</v>
      </c>
      <c r="Y3" s="1">
        <v>0.36030899393047638</v>
      </c>
      <c r="Z3" s="1">
        <v>0.50738765250444484</v>
      </c>
      <c r="AA3" s="1">
        <v>0.40843602476856111</v>
      </c>
      <c r="AB3" s="1">
        <v>2.0844828643246889E-2</v>
      </c>
      <c r="AC3" s="1">
        <v>4.2302740481883387E-3</v>
      </c>
      <c r="AD3" s="1">
        <v>7.2589050334130337E-2</v>
      </c>
      <c r="AE3" s="1">
        <v>5.5361412543682174E-2</v>
      </c>
      <c r="AF3" s="1">
        <v>0.64635882831570379</v>
      </c>
      <c r="AG3" s="1">
        <v>0.35364117168429615</v>
      </c>
      <c r="AH3" s="1">
        <v>0</v>
      </c>
      <c r="AI3" s="1">
        <v>8.0849011095031356E-2</v>
      </c>
      <c r="AJ3" s="1">
        <v>0.9191509889049686</v>
      </c>
      <c r="AK3" s="1">
        <v>0.12348562253685594</v>
      </c>
      <c r="AL3" s="1">
        <v>0.87651437746314409</v>
      </c>
      <c r="AM3" s="1">
        <v>3.2867278797996662E-2</v>
      </c>
      <c r="AN3" s="1">
        <v>1.9407345575959932E-2</v>
      </c>
      <c r="AO3" s="1">
        <v>5.2796327212020031E-2</v>
      </c>
      <c r="AP3" s="1">
        <v>6.0517529215358933E-3</v>
      </c>
      <c r="AQ3" s="1">
        <v>0.83201168614357257</v>
      </c>
      <c r="AR3" s="1">
        <v>5.686560934891486E-2</v>
      </c>
    </row>
    <row r="4" spans="1:44" x14ac:dyDescent="0.35">
      <c r="A4" t="s">
        <v>46</v>
      </c>
      <c r="B4">
        <v>19415</v>
      </c>
      <c r="C4">
        <v>983</v>
      </c>
      <c r="D4">
        <v>4161</v>
      </c>
      <c r="E4">
        <v>0</v>
      </c>
      <c r="F4">
        <v>515</v>
      </c>
      <c r="G4">
        <v>13756</v>
      </c>
      <c r="H4">
        <v>1</v>
      </c>
      <c r="I4">
        <v>3445</v>
      </c>
      <c r="J4">
        <v>12</v>
      </c>
      <c r="K4">
        <v>15957</v>
      </c>
      <c r="L4">
        <v>77</v>
      </c>
      <c r="M4">
        <v>3109</v>
      </c>
      <c r="N4">
        <v>2396</v>
      </c>
      <c r="O4">
        <v>13833</v>
      </c>
      <c r="P4">
        <v>42</v>
      </c>
      <c r="Q4">
        <v>65</v>
      </c>
      <c r="R4">
        <v>130</v>
      </c>
      <c r="S4">
        <v>9</v>
      </c>
      <c r="T4">
        <v>4422</v>
      </c>
      <c r="U4">
        <v>145</v>
      </c>
      <c r="V4">
        <v>706</v>
      </c>
      <c r="W4" s="29">
        <v>13990</v>
      </c>
      <c r="X4" s="1">
        <v>0.7085243368529488</v>
      </c>
      <c r="Y4" s="1">
        <v>0.82189029101210409</v>
      </c>
      <c r="Z4" s="1">
        <v>0.71249034251867116</v>
      </c>
      <c r="AA4" s="1">
        <v>0.72057687355137778</v>
      </c>
      <c r="AB4" s="1">
        <v>2.6525882049961369E-2</v>
      </c>
      <c r="AC4" s="1">
        <v>6.1807880504764355E-4</v>
      </c>
      <c r="AD4" s="1">
        <v>0.1234097347411795</v>
      </c>
      <c r="AE4" s="1">
        <v>3.6363636363636362E-2</v>
      </c>
      <c r="AF4" s="1">
        <v>0.1910964230171073</v>
      </c>
      <c r="AG4" s="1">
        <v>0.80890357698289272</v>
      </c>
      <c r="AH4" s="1">
        <v>0</v>
      </c>
      <c r="AI4" s="1">
        <v>2.901915264074289E-4</v>
      </c>
      <c r="AJ4" s="1">
        <v>0.99970980847359259</v>
      </c>
      <c r="AK4" s="1">
        <v>2.4168236032642811E-2</v>
      </c>
      <c r="AL4" s="1">
        <v>0.97583176396735716</v>
      </c>
      <c r="AM4" s="1">
        <v>8.7263660918346139E-3</v>
      </c>
      <c r="AN4" s="1">
        <v>1.3505090380220236E-2</v>
      </c>
      <c r="AO4" s="1">
        <v>2.7010180760440473E-2</v>
      </c>
      <c r="AP4" s="1">
        <v>1.8699355911074174E-3</v>
      </c>
      <c r="AQ4" s="1">
        <v>0.91876168709744443</v>
      </c>
      <c r="AR4" s="1">
        <v>3.0126740078952836E-2</v>
      </c>
    </row>
    <row r="5" spans="1:44" x14ac:dyDescent="0.35">
      <c r="A5" t="s">
        <v>47</v>
      </c>
      <c r="B5">
        <v>860</v>
      </c>
      <c r="C5">
        <v>20</v>
      </c>
      <c r="D5">
        <v>37</v>
      </c>
      <c r="E5">
        <v>0</v>
      </c>
      <c r="F5">
        <v>2</v>
      </c>
      <c r="G5">
        <v>801</v>
      </c>
      <c r="H5">
        <v>0</v>
      </c>
      <c r="I5">
        <v>29</v>
      </c>
      <c r="J5">
        <v>0</v>
      </c>
      <c r="K5">
        <v>831</v>
      </c>
      <c r="L5">
        <v>0</v>
      </c>
      <c r="M5">
        <v>17</v>
      </c>
      <c r="N5">
        <v>12</v>
      </c>
      <c r="O5">
        <v>831</v>
      </c>
      <c r="P5">
        <v>0</v>
      </c>
      <c r="Q5">
        <v>1</v>
      </c>
      <c r="R5">
        <v>0</v>
      </c>
      <c r="S5">
        <v>0</v>
      </c>
      <c r="T5">
        <v>25</v>
      </c>
      <c r="U5">
        <v>0</v>
      </c>
      <c r="V5">
        <v>3</v>
      </c>
      <c r="W5" s="29">
        <v>831</v>
      </c>
      <c r="X5" s="1">
        <v>0.93139534883720931</v>
      </c>
      <c r="Y5" s="1">
        <v>0.96627906976744182</v>
      </c>
      <c r="Z5" s="1">
        <v>0.96627906976744182</v>
      </c>
      <c r="AA5" s="1">
        <v>0.96627906976744182</v>
      </c>
      <c r="AB5" s="1">
        <v>2.3255813953488372E-3</v>
      </c>
      <c r="AC5" s="1">
        <v>0</v>
      </c>
      <c r="AD5" s="1">
        <v>1.3953488372093023E-2</v>
      </c>
      <c r="AE5" s="1">
        <v>3.4883720930232558E-3</v>
      </c>
      <c r="AF5" s="1">
        <v>0.35087719298245612</v>
      </c>
      <c r="AG5" s="1">
        <v>0.64912280701754388</v>
      </c>
      <c r="AH5" s="1">
        <v>0</v>
      </c>
      <c r="AI5" s="1">
        <v>0</v>
      </c>
      <c r="AJ5" s="1">
        <v>1</v>
      </c>
      <c r="AK5" s="1">
        <v>0</v>
      </c>
      <c r="AL5" s="1">
        <v>1</v>
      </c>
      <c r="AM5" s="1">
        <v>0</v>
      </c>
      <c r="AN5" s="1">
        <v>3.8461538461538464E-2</v>
      </c>
      <c r="AO5" s="1">
        <v>0</v>
      </c>
      <c r="AP5" s="1">
        <v>0</v>
      </c>
      <c r="AQ5" s="1">
        <v>0.96153846153846156</v>
      </c>
      <c r="AR5" s="1">
        <v>0</v>
      </c>
    </row>
    <row r="6" spans="1:44" x14ac:dyDescent="0.35">
      <c r="A6" t="s">
        <v>86</v>
      </c>
      <c r="B6">
        <v>6347</v>
      </c>
      <c r="C6">
        <v>2161</v>
      </c>
      <c r="D6">
        <v>1204</v>
      </c>
      <c r="E6">
        <v>0</v>
      </c>
      <c r="F6">
        <v>677</v>
      </c>
      <c r="G6">
        <v>2305</v>
      </c>
      <c r="H6">
        <v>0</v>
      </c>
      <c r="I6">
        <v>1070</v>
      </c>
      <c r="J6">
        <v>0</v>
      </c>
      <c r="K6">
        <v>5277</v>
      </c>
      <c r="L6">
        <v>97</v>
      </c>
      <c r="M6">
        <v>1279</v>
      </c>
      <c r="N6">
        <v>2424</v>
      </c>
      <c r="O6">
        <v>2547</v>
      </c>
      <c r="P6">
        <v>16</v>
      </c>
      <c r="Q6">
        <v>25</v>
      </c>
      <c r="R6">
        <v>35</v>
      </c>
      <c r="S6">
        <v>2</v>
      </c>
      <c r="T6">
        <v>2775</v>
      </c>
      <c r="U6">
        <v>32</v>
      </c>
      <c r="V6">
        <v>1110</v>
      </c>
      <c r="W6" s="29">
        <v>2370</v>
      </c>
      <c r="X6" s="1">
        <v>0.3631636993855365</v>
      </c>
      <c r="Y6" s="1">
        <v>0.83141641720497872</v>
      </c>
      <c r="Z6" s="1">
        <v>0.40129194895226089</v>
      </c>
      <c r="AA6" s="1">
        <v>0.3734047581534583</v>
      </c>
      <c r="AB6" s="1">
        <v>0.10666456593666299</v>
      </c>
      <c r="AC6" s="1">
        <v>0</v>
      </c>
      <c r="AD6" s="1">
        <v>0.38191271466834725</v>
      </c>
      <c r="AE6" s="1">
        <v>0.17488577280605011</v>
      </c>
      <c r="AF6" s="1">
        <v>0.64219910846953943</v>
      </c>
      <c r="AG6" s="1">
        <v>0.35780089153046063</v>
      </c>
      <c r="AH6" s="1">
        <v>0</v>
      </c>
      <c r="AI6" s="1">
        <v>0</v>
      </c>
      <c r="AJ6" s="1">
        <v>1</v>
      </c>
      <c r="AK6" s="1">
        <v>7.0494186046511628E-2</v>
      </c>
      <c r="AL6" s="1">
        <v>0.92950581395348841</v>
      </c>
      <c r="AM6" s="1">
        <v>5.5459272097053728E-3</v>
      </c>
      <c r="AN6" s="1">
        <v>8.6655112651646445E-3</v>
      </c>
      <c r="AO6" s="1">
        <v>1.2131715771230503E-2</v>
      </c>
      <c r="AP6" s="1">
        <v>6.932409012131716E-4</v>
      </c>
      <c r="AQ6" s="1">
        <v>0.96187175043327555</v>
      </c>
      <c r="AR6" s="1">
        <v>1.1091854419410746E-2</v>
      </c>
    </row>
    <row r="7" spans="1:44" x14ac:dyDescent="0.35">
      <c r="A7" t="s">
        <v>48</v>
      </c>
      <c r="B7">
        <v>11565</v>
      </c>
      <c r="C7">
        <v>2365</v>
      </c>
      <c r="D7">
        <v>929</v>
      </c>
      <c r="E7">
        <v>0</v>
      </c>
      <c r="F7">
        <v>394</v>
      </c>
      <c r="G7">
        <v>7877</v>
      </c>
      <c r="H7">
        <v>567</v>
      </c>
      <c r="I7">
        <v>2520</v>
      </c>
      <c r="J7">
        <v>0</v>
      </c>
      <c r="K7">
        <v>8478</v>
      </c>
      <c r="L7">
        <v>77</v>
      </c>
      <c r="M7">
        <v>1639</v>
      </c>
      <c r="N7">
        <v>1100</v>
      </c>
      <c r="O7">
        <v>8749</v>
      </c>
      <c r="P7">
        <v>11</v>
      </c>
      <c r="Q7">
        <v>23</v>
      </c>
      <c r="R7">
        <v>47</v>
      </c>
      <c r="S7">
        <v>4</v>
      </c>
      <c r="T7">
        <v>2628</v>
      </c>
      <c r="U7">
        <v>279</v>
      </c>
      <c r="V7">
        <v>383</v>
      </c>
      <c r="W7" s="29">
        <v>8200</v>
      </c>
      <c r="X7" s="1">
        <v>0.68110678772157374</v>
      </c>
      <c r="Y7" s="1">
        <v>0.73307392996108944</v>
      </c>
      <c r="Z7" s="1">
        <v>0.75650670125378294</v>
      </c>
      <c r="AA7" s="1">
        <v>0.70903588413316043</v>
      </c>
      <c r="AB7" s="1">
        <v>3.4068309554690875E-2</v>
      </c>
      <c r="AC7" s="1">
        <v>0</v>
      </c>
      <c r="AD7" s="1">
        <v>9.5114569822741024E-2</v>
      </c>
      <c r="AE7" s="1">
        <v>3.3117163856463468E-2</v>
      </c>
      <c r="AF7" s="1">
        <v>0.7179720704310868</v>
      </c>
      <c r="AG7" s="1">
        <v>0.28202792956891315</v>
      </c>
      <c r="AH7" s="1">
        <v>0</v>
      </c>
      <c r="AI7" s="1">
        <v>0.18367346938775511</v>
      </c>
      <c r="AJ7" s="1">
        <v>0.81632653061224492</v>
      </c>
      <c r="AK7" s="1">
        <v>4.4871794871794872E-2</v>
      </c>
      <c r="AL7" s="1">
        <v>0.95512820512820518</v>
      </c>
      <c r="AM7" s="1">
        <v>3.6764705882352941E-3</v>
      </c>
      <c r="AN7" s="1">
        <v>7.6871657754010699E-3</v>
      </c>
      <c r="AO7" s="1">
        <v>1.5708556149732621E-2</v>
      </c>
      <c r="AP7" s="1">
        <v>1.3368983957219251E-3</v>
      </c>
      <c r="AQ7" s="1">
        <v>0.87834224598930477</v>
      </c>
      <c r="AR7" s="1">
        <v>9.3248663101604276E-2</v>
      </c>
    </row>
    <row r="8" spans="1:44" x14ac:dyDescent="0.35">
      <c r="A8" t="s">
        <v>49</v>
      </c>
      <c r="B8">
        <v>13321</v>
      </c>
      <c r="C8">
        <v>2807</v>
      </c>
      <c r="D8">
        <v>1185</v>
      </c>
      <c r="E8">
        <v>0</v>
      </c>
      <c r="F8">
        <v>371</v>
      </c>
      <c r="G8">
        <v>8958</v>
      </c>
      <c r="H8">
        <v>3</v>
      </c>
      <c r="I8">
        <v>1290</v>
      </c>
      <c r="J8">
        <v>53</v>
      </c>
      <c r="K8">
        <v>11975</v>
      </c>
      <c r="L8">
        <v>449</v>
      </c>
      <c r="M8">
        <v>2863</v>
      </c>
      <c r="N8">
        <v>2332</v>
      </c>
      <c r="O8">
        <v>7677</v>
      </c>
      <c r="P8">
        <v>6</v>
      </c>
      <c r="Q8">
        <v>38</v>
      </c>
      <c r="R8">
        <v>42</v>
      </c>
      <c r="S8">
        <v>1</v>
      </c>
      <c r="T8">
        <v>4676</v>
      </c>
      <c r="U8">
        <v>7</v>
      </c>
      <c r="V8">
        <v>877</v>
      </c>
      <c r="W8" s="29">
        <v>7674</v>
      </c>
      <c r="X8" s="1">
        <v>0.67247203663388633</v>
      </c>
      <c r="Y8" s="1">
        <v>0.89895653479468507</v>
      </c>
      <c r="Z8" s="1">
        <v>0.5763080849786052</v>
      </c>
      <c r="AA8" s="1">
        <v>0.57608287666091129</v>
      </c>
      <c r="AB8" s="1">
        <v>2.7850761954808196E-2</v>
      </c>
      <c r="AC8" s="1">
        <v>3.9786802792583136E-3</v>
      </c>
      <c r="AD8" s="1">
        <v>0.1750619322873658</v>
      </c>
      <c r="AE8" s="1">
        <v>6.5835898205840404E-2</v>
      </c>
      <c r="AF8" s="1">
        <v>0.70315631262525047</v>
      </c>
      <c r="AG8" s="1">
        <v>0.29684368737474948</v>
      </c>
      <c r="AH8" s="1">
        <v>0</v>
      </c>
      <c r="AI8" s="1">
        <v>2.3201856148491878E-3</v>
      </c>
      <c r="AJ8" s="1">
        <v>0.99767981438515085</v>
      </c>
      <c r="AK8" s="1">
        <v>0.13556763285024154</v>
      </c>
      <c r="AL8" s="1">
        <v>0.86443236714975846</v>
      </c>
      <c r="AM8" s="1">
        <v>1.2578616352201257E-3</v>
      </c>
      <c r="AN8" s="1">
        <v>7.966457023060796E-3</v>
      </c>
      <c r="AO8" s="1">
        <v>8.8050314465408803E-3</v>
      </c>
      <c r="AP8" s="1">
        <v>2.0964360587002095E-4</v>
      </c>
      <c r="AQ8" s="1">
        <v>0.980293501048218</v>
      </c>
      <c r="AR8" s="1">
        <v>1.4675052410901468E-3</v>
      </c>
    </row>
    <row r="9" spans="1:44" x14ac:dyDescent="0.35">
      <c r="A9" t="s">
        <v>50</v>
      </c>
      <c r="B9">
        <v>6776</v>
      </c>
      <c r="C9">
        <v>2089</v>
      </c>
      <c r="D9">
        <v>1093</v>
      </c>
      <c r="E9">
        <v>0</v>
      </c>
      <c r="F9">
        <v>405</v>
      </c>
      <c r="G9">
        <v>3189</v>
      </c>
      <c r="H9">
        <v>4</v>
      </c>
      <c r="I9">
        <v>1277</v>
      </c>
      <c r="J9">
        <v>0</v>
      </c>
      <c r="K9">
        <v>5495</v>
      </c>
      <c r="L9">
        <v>120</v>
      </c>
      <c r="M9">
        <v>1158</v>
      </c>
      <c r="N9">
        <v>2242</v>
      </c>
      <c r="O9">
        <v>3256</v>
      </c>
      <c r="P9">
        <v>11</v>
      </c>
      <c r="Q9">
        <v>31</v>
      </c>
      <c r="R9">
        <v>40</v>
      </c>
      <c r="S9">
        <v>3</v>
      </c>
      <c r="T9">
        <v>2575</v>
      </c>
      <c r="U9">
        <v>42</v>
      </c>
      <c r="V9">
        <v>843</v>
      </c>
      <c r="W9" s="29">
        <v>3249</v>
      </c>
      <c r="X9" s="1">
        <v>0.47063164108618655</v>
      </c>
      <c r="Y9" s="1">
        <v>0.81095041322314054</v>
      </c>
      <c r="Z9" s="1">
        <v>0.48051948051948051</v>
      </c>
      <c r="AA9" s="1">
        <v>0.47948642266824087</v>
      </c>
      <c r="AB9" s="1">
        <v>5.9769775678866585E-2</v>
      </c>
      <c r="AC9" s="1">
        <v>0</v>
      </c>
      <c r="AD9" s="1">
        <v>0.33087367178276267</v>
      </c>
      <c r="AE9" s="1">
        <v>0.12440968122786304</v>
      </c>
      <c r="AF9" s="1">
        <v>0.65650534255185422</v>
      </c>
      <c r="AG9" s="1">
        <v>0.34349465744814583</v>
      </c>
      <c r="AH9" s="1">
        <v>0</v>
      </c>
      <c r="AI9" s="1">
        <v>3.1225604996096799E-3</v>
      </c>
      <c r="AJ9" s="1">
        <v>0.99687743950039032</v>
      </c>
      <c r="AK9" s="1">
        <v>9.3896713615023469E-2</v>
      </c>
      <c r="AL9" s="1">
        <v>0.9061032863849765</v>
      </c>
      <c r="AM9" s="1">
        <v>4.0710584752035525E-3</v>
      </c>
      <c r="AN9" s="1">
        <v>1.1472982975573649E-2</v>
      </c>
      <c r="AO9" s="1">
        <v>1.4803849000740192E-2</v>
      </c>
      <c r="AP9" s="1">
        <v>1.1102886750555144E-3</v>
      </c>
      <c r="AQ9" s="1">
        <v>0.95299777942264985</v>
      </c>
      <c r="AR9" s="1">
        <v>1.5544041450777202E-2</v>
      </c>
    </row>
    <row r="10" spans="1:44" x14ac:dyDescent="0.35">
      <c r="A10" t="s">
        <v>51</v>
      </c>
      <c r="B10">
        <v>4015</v>
      </c>
      <c r="C10">
        <v>1876</v>
      </c>
      <c r="D10">
        <v>1028</v>
      </c>
      <c r="E10">
        <v>0</v>
      </c>
      <c r="F10">
        <v>318</v>
      </c>
      <c r="G10">
        <v>793</v>
      </c>
      <c r="H10">
        <v>71</v>
      </c>
      <c r="I10">
        <v>279</v>
      </c>
      <c r="J10">
        <v>0</v>
      </c>
      <c r="K10">
        <v>3665</v>
      </c>
      <c r="L10">
        <v>111</v>
      </c>
      <c r="M10">
        <v>1092</v>
      </c>
      <c r="N10">
        <v>2003</v>
      </c>
      <c r="O10">
        <v>809</v>
      </c>
      <c r="P10">
        <v>23</v>
      </c>
      <c r="Q10">
        <v>27</v>
      </c>
      <c r="R10">
        <v>74</v>
      </c>
      <c r="S10">
        <v>2</v>
      </c>
      <c r="T10">
        <v>2302</v>
      </c>
      <c r="U10">
        <v>31</v>
      </c>
      <c r="V10">
        <v>749</v>
      </c>
      <c r="W10" s="29">
        <v>853</v>
      </c>
      <c r="X10" s="1">
        <v>0.1975093399750934</v>
      </c>
      <c r="Y10" s="1">
        <v>0.91282689912826898</v>
      </c>
      <c r="Z10" s="1">
        <v>0.20149439601494396</v>
      </c>
      <c r="AA10" s="1">
        <v>0.21245330012453301</v>
      </c>
      <c r="AB10" s="1">
        <v>7.9202988792029888E-2</v>
      </c>
      <c r="AC10" s="1">
        <v>0</v>
      </c>
      <c r="AD10" s="1">
        <v>0.49887920298879201</v>
      </c>
      <c r="AE10" s="1">
        <v>0.18655043586550435</v>
      </c>
      <c r="AF10" s="1">
        <v>0.64600550964187331</v>
      </c>
      <c r="AG10" s="1">
        <v>0.35399449035812675</v>
      </c>
      <c r="AH10" s="1">
        <v>0</v>
      </c>
      <c r="AI10" s="1">
        <v>0.20285714285714285</v>
      </c>
      <c r="AJ10" s="1">
        <v>0.79714285714285715</v>
      </c>
      <c r="AK10" s="1">
        <v>9.2269326683291769E-2</v>
      </c>
      <c r="AL10" s="1">
        <v>0.9077306733167082</v>
      </c>
      <c r="AM10" s="1">
        <v>9.3533956893045948E-3</v>
      </c>
      <c r="AN10" s="1">
        <v>1.0980073200488003E-2</v>
      </c>
      <c r="AO10" s="1">
        <v>3.0093533956893046E-2</v>
      </c>
      <c r="AP10" s="1">
        <v>8.1333875559170394E-4</v>
      </c>
      <c r="AQ10" s="1">
        <v>0.93615290768605119</v>
      </c>
      <c r="AR10" s="1">
        <v>1.2606750711671411E-2</v>
      </c>
    </row>
    <row r="11" spans="1:44" x14ac:dyDescent="0.35">
      <c r="A11" t="s">
        <v>87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 s="29">
        <v>0</v>
      </c>
      <c r="X11" s="1" t="s">
        <v>84</v>
      </c>
      <c r="Y11" s="1" t="s">
        <v>84</v>
      </c>
      <c r="Z11" s="1" t="s">
        <v>84</v>
      </c>
      <c r="AA11" s="1" t="s">
        <v>84</v>
      </c>
      <c r="AB11" s="1" t="s">
        <v>84</v>
      </c>
      <c r="AC11" s="1" t="s">
        <v>84</v>
      </c>
      <c r="AD11" s="1" t="s">
        <v>84</v>
      </c>
      <c r="AE11" s="1" t="s">
        <v>84</v>
      </c>
      <c r="AF11" s="1" t="s">
        <v>84</v>
      </c>
      <c r="AG11" s="1" t="s">
        <v>84</v>
      </c>
      <c r="AH11" s="1" t="s">
        <v>84</v>
      </c>
      <c r="AI11" s="1" t="s">
        <v>84</v>
      </c>
      <c r="AJ11" s="1" t="s">
        <v>84</v>
      </c>
      <c r="AK11" s="1" t="s">
        <v>84</v>
      </c>
      <c r="AL11" s="1" t="s">
        <v>84</v>
      </c>
      <c r="AM11" s="1" t="s">
        <v>84</v>
      </c>
      <c r="AN11" s="1" t="s">
        <v>84</v>
      </c>
      <c r="AO11" s="1" t="s">
        <v>84</v>
      </c>
      <c r="AP11" s="1" t="s">
        <v>84</v>
      </c>
      <c r="AQ11" s="1" t="s">
        <v>84</v>
      </c>
      <c r="AR11" s="1" t="s">
        <v>84</v>
      </c>
    </row>
    <row r="12" spans="1:44" x14ac:dyDescent="0.35">
      <c r="A12" t="s">
        <v>78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 s="29">
        <v>0</v>
      </c>
      <c r="X12" s="1" t="s">
        <v>84</v>
      </c>
      <c r="Y12" s="1" t="s">
        <v>84</v>
      </c>
      <c r="Z12" s="1" t="s">
        <v>84</v>
      </c>
      <c r="AA12" s="1" t="s">
        <v>84</v>
      </c>
      <c r="AB12" s="1" t="s">
        <v>84</v>
      </c>
      <c r="AC12" s="1" t="s">
        <v>84</v>
      </c>
      <c r="AD12" s="1" t="s">
        <v>84</v>
      </c>
      <c r="AE12" s="1" t="s">
        <v>84</v>
      </c>
      <c r="AF12" s="1" t="s">
        <v>84</v>
      </c>
      <c r="AG12" s="1" t="s">
        <v>84</v>
      </c>
      <c r="AH12" s="1" t="s">
        <v>84</v>
      </c>
      <c r="AI12" s="1" t="s">
        <v>84</v>
      </c>
      <c r="AJ12" s="1" t="s">
        <v>84</v>
      </c>
      <c r="AK12" s="1" t="s">
        <v>84</v>
      </c>
      <c r="AL12" s="1" t="s">
        <v>84</v>
      </c>
      <c r="AM12" s="1" t="s">
        <v>84</v>
      </c>
      <c r="AN12" s="1" t="s">
        <v>84</v>
      </c>
      <c r="AO12" s="1" t="s">
        <v>84</v>
      </c>
      <c r="AP12" s="1" t="s">
        <v>84</v>
      </c>
      <c r="AQ12" s="1" t="s">
        <v>84</v>
      </c>
      <c r="AR12" s="1" t="s">
        <v>84</v>
      </c>
    </row>
    <row r="13" spans="1:44" x14ac:dyDescent="0.35">
      <c r="A13" t="s">
        <v>52</v>
      </c>
      <c r="B13">
        <v>15</v>
      </c>
      <c r="C13">
        <v>5</v>
      </c>
      <c r="D13">
        <v>10</v>
      </c>
      <c r="E13">
        <v>0</v>
      </c>
      <c r="F13">
        <v>0</v>
      </c>
      <c r="G13">
        <v>0</v>
      </c>
      <c r="H13">
        <v>0</v>
      </c>
      <c r="I13">
        <v>15</v>
      </c>
      <c r="J13">
        <v>0</v>
      </c>
      <c r="K13">
        <v>0</v>
      </c>
      <c r="L13">
        <v>0</v>
      </c>
      <c r="M13">
        <v>0</v>
      </c>
      <c r="N13">
        <v>0</v>
      </c>
      <c r="O13">
        <v>15</v>
      </c>
      <c r="P13">
        <v>0</v>
      </c>
      <c r="Q13">
        <v>0</v>
      </c>
      <c r="R13">
        <v>2</v>
      </c>
      <c r="S13">
        <v>0</v>
      </c>
      <c r="T13">
        <v>13</v>
      </c>
      <c r="U13">
        <v>0</v>
      </c>
      <c r="V13">
        <v>0</v>
      </c>
      <c r="W13" s="29">
        <v>0</v>
      </c>
      <c r="X13" s="1">
        <v>0</v>
      </c>
      <c r="Y13" s="1">
        <v>0</v>
      </c>
      <c r="Z13" s="1">
        <v>1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1">
        <v>0.33333333333333331</v>
      </c>
      <c r="AG13" s="1">
        <v>0.66666666666666663</v>
      </c>
      <c r="AH13" s="1">
        <v>0</v>
      </c>
      <c r="AI13" s="1">
        <v>0</v>
      </c>
      <c r="AJ13" s="1">
        <v>1</v>
      </c>
      <c r="AK13" s="1" t="s">
        <v>84</v>
      </c>
      <c r="AL13" s="1" t="s">
        <v>84</v>
      </c>
      <c r="AM13" s="1">
        <v>0</v>
      </c>
      <c r="AN13" s="1">
        <v>0</v>
      </c>
      <c r="AO13" s="1">
        <v>0.13333333333333333</v>
      </c>
      <c r="AP13" s="1">
        <v>0</v>
      </c>
      <c r="AQ13" s="1">
        <v>0.8666666666666667</v>
      </c>
      <c r="AR13" s="1">
        <v>0</v>
      </c>
    </row>
    <row r="14" spans="1:44" x14ac:dyDescent="0.35">
      <c r="A14" t="s">
        <v>53</v>
      </c>
      <c r="B14">
        <v>10956</v>
      </c>
      <c r="C14">
        <v>2755</v>
      </c>
      <c r="D14">
        <v>2828</v>
      </c>
      <c r="E14">
        <v>0</v>
      </c>
      <c r="F14">
        <v>487</v>
      </c>
      <c r="G14">
        <v>4886</v>
      </c>
      <c r="H14">
        <v>1008</v>
      </c>
      <c r="I14">
        <v>2066</v>
      </c>
      <c r="J14">
        <v>0</v>
      </c>
      <c r="K14">
        <v>7882</v>
      </c>
      <c r="L14">
        <v>258</v>
      </c>
      <c r="M14">
        <v>2508</v>
      </c>
      <c r="N14">
        <v>2638</v>
      </c>
      <c r="O14">
        <v>5552</v>
      </c>
      <c r="P14">
        <v>215</v>
      </c>
      <c r="Q14">
        <v>81</v>
      </c>
      <c r="R14">
        <v>190</v>
      </c>
      <c r="S14">
        <v>10</v>
      </c>
      <c r="T14">
        <v>4139</v>
      </c>
      <c r="U14">
        <v>222</v>
      </c>
      <c r="V14">
        <v>995</v>
      </c>
      <c r="W14" s="29">
        <v>5329</v>
      </c>
      <c r="X14" s="1">
        <v>0.44596568090543992</v>
      </c>
      <c r="Y14" s="1">
        <v>0.71942314713399047</v>
      </c>
      <c r="Z14" s="1">
        <v>0.50675428988682003</v>
      </c>
      <c r="AA14" s="1">
        <v>0.48640014603870024</v>
      </c>
      <c r="AB14" s="1">
        <v>4.4450529390288429E-2</v>
      </c>
      <c r="AC14" s="1">
        <v>0</v>
      </c>
      <c r="AD14" s="1">
        <v>0.2407813070463673</v>
      </c>
      <c r="AE14" s="1">
        <v>9.0817816721431174E-2</v>
      </c>
      <c r="AF14" s="1">
        <v>0.4934622962564929</v>
      </c>
      <c r="AG14" s="1">
        <v>0.50653770374350704</v>
      </c>
      <c r="AH14" s="1">
        <v>0</v>
      </c>
      <c r="AI14" s="1">
        <v>0.32791151594014312</v>
      </c>
      <c r="AJ14" s="1">
        <v>0.67208848405985688</v>
      </c>
      <c r="AK14" s="1">
        <v>9.3275488069414311E-2</v>
      </c>
      <c r="AL14" s="1">
        <v>0.90672451193058567</v>
      </c>
      <c r="AM14" s="1">
        <v>4.4266007823759522E-2</v>
      </c>
      <c r="AN14" s="1">
        <v>1.6676961087090797E-2</v>
      </c>
      <c r="AO14" s="1">
        <v>3.9118797611694463E-2</v>
      </c>
      <c r="AP14" s="1">
        <v>2.0588840848260242E-3</v>
      </c>
      <c r="AQ14" s="1">
        <v>0.8521721227094915</v>
      </c>
      <c r="AR14" s="1">
        <v>4.5707226683137737E-2</v>
      </c>
    </row>
    <row r="15" spans="1:44" x14ac:dyDescent="0.35">
      <c r="A15" t="s">
        <v>54</v>
      </c>
      <c r="B15">
        <v>3088</v>
      </c>
      <c r="C15">
        <v>857</v>
      </c>
      <c r="D15">
        <v>1826</v>
      </c>
      <c r="E15">
        <v>0</v>
      </c>
      <c r="F15">
        <v>92</v>
      </c>
      <c r="G15">
        <v>313</v>
      </c>
      <c r="H15">
        <v>182</v>
      </c>
      <c r="I15">
        <v>2796</v>
      </c>
      <c r="J15">
        <v>1</v>
      </c>
      <c r="K15">
        <v>109</v>
      </c>
      <c r="L15">
        <v>161</v>
      </c>
      <c r="M15">
        <v>1746</v>
      </c>
      <c r="N15">
        <v>709</v>
      </c>
      <c r="O15">
        <v>472</v>
      </c>
      <c r="P15">
        <v>30</v>
      </c>
      <c r="Q15">
        <v>37</v>
      </c>
      <c r="R15">
        <v>920</v>
      </c>
      <c r="S15">
        <v>8</v>
      </c>
      <c r="T15">
        <v>1518</v>
      </c>
      <c r="U15">
        <v>75</v>
      </c>
      <c r="V15">
        <v>204</v>
      </c>
      <c r="W15" s="29">
        <v>386</v>
      </c>
      <c r="X15" s="1">
        <v>0.101360103626943</v>
      </c>
      <c r="Y15" s="1">
        <v>3.5297927461139897E-2</v>
      </c>
      <c r="Z15" s="1">
        <v>0.15284974093264247</v>
      </c>
      <c r="AA15" s="1">
        <v>0.125</v>
      </c>
      <c r="AB15" s="1">
        <v>2.9792746113989636E-2</v>
      </c>
      <c r="AC15" s="1">
        <v>3.2383419689119172E-4</v>
      </c>
      <c r="AD15" s="1">
        <v>0.22959844559585493</v>
      </c>
      <c r="AE15" s="1">
        <v>6.6062176165803108E-2</v>
      </c>
      <c r="AF15" s="1">
        <v>0.31941856131196422</v>
      </c>
      <c r="AG15" s="1">
        <v>0.68058143868803578</v>
      </c>
      <c r="AH15" s="1">
        <v>0</v>
      </c>
      <c r="AI15" s="1">
        <v>6.1114842175957015E-2</v>
      </c>
      <c r="AJ15" s="1">
        <v>0.93888515782404303</v>
      </c>
      <c r="AK15" s="1">
        <v>8.4425799685369687E-2</v>
      </c>
      <c r="AL15" s="1">
        <v>0.91557420031463033</v>
      </c>
      <c r="AM15" s="1">
        <v>1.1591962905718702E-2</v>
      </c>
      <c r="AN15" s="1">
        <v>1.4296754250386399E-2</v>
      </c>
      <c r="AO15" s="1">
        <v>0.3554868624420402</v>
      </c>
      <c r="AP15" s="1">
        <v>3.0911901081916537E-3</v>
      </c>
      <c r="AQ15" s="1">
        <v>0.58655332302936636</v>
      </c>
      <c r="AR15" s="1">
        <v>2.8979907264296754E-2</v>
      </c>
    </row>
    <row r="16" spans="1:44" x14ac:dyDescent="0.35">
      <c r="A16" t="s">
        <v>55</v>
      </c>
      <c r="B16">
        <v>10920</v>
      </c>
      <c r="C16">
        <v>1915</v>
      </c>
      <c r="D16">
        <v>2792</v>
      </c>
      <c r="E16">
        <v>0</v>
      </c>
      <c r="F16">
        <v>694</v>
      </c>
      <c r="G16">
        <v>5519</v>
      </c>
      <c r="H16">
        <v>89</v>
      </c>
      <c r="I16">
        <v>6713</v>
      </c>
      <c r="J16">
        <v>94</v>
      </c>
      <c r="K16">
        <v>4024</v>
      </c>
      <c r="L16">
        <v>197</v>
      </c>
      <c r="M16">
        <v>2645</v>
      </c>
      <c r="N16">
        <v>2082</v>
      </c>
      <c r="O16">
        <v>5996</v>
      </c>
      <c r="P16">
        <v>122</v>
      </c>
      <c r="Q16">
        <v>202</v>
      </c>
      <c r="R16">
        <v>451</v>
      </c>
      <c r="S16">
        <v>11</v>
      </c>
      <c r="T16">
        <v>3899</v>
      </c>
      <c r="U16">
        <v>166</v>
      </c>
      <c r="V16">
        <v>713</v>
      </c>
      <c r="W16" s="29">
        <v>5567</v>
      </c>
      <c r="X16" s="1">
        <v>0.50540293040293038</v>
      </c>
      <c r="Y16" s="1">
        <v>0.36849816849816852</v>
      </c>
      <c r="Z16" s="1">
        <v>0.54908424908424913</v>
      </c>
      <c r="AA16" s="1">
        <v>0.50979853479853476</v>
      </c>
      <c r="AB16" s="1">
        <v>6.3553113553113549E-2</v>
      </c>
      <c r="AC16" s="1">
        <v>8.6080586080586087E-3</v>
      </c>
      <c r="AD16" s="1">
        <v>0.19065934065934065</v>
      </c>
      <c r="AE16" s="1">
        <v>6.5293040293040297E-2</v>
      </c>
      <c r="AF16" s="1">
        <v>0.4068408752921181</v>
      </c>
      <c r="AG16" s="1">
        <v>0.5931591247078819</v>
      </c>
      <c r="AH16" s="1">
        <v>0</v>
      </c>
      <c r="AI16" s="1">
        <v>1.3084386945016171E-2</v>
      </c>
      <c r="AJ16" s="1">
        <v>0.98691561305498388</v>
      </c>
      <c r="AK16" s="1">
        <v>6.9317382125263893E-2</v>
      </c>
      <c r="AL16" s="1">
        <v>0.93068261787473605</v>
      </c>
      <c r="AM16" s="1">
        <v>2.5149453720882294E-2</v>
      </c>
      <c r="AN16" s="1">
        <v>4.1640898783755924E-2</v>
      </c>
      <c r="AO16" s="1">
        <v>9.297052154195011E-2</v>
      </c>
      <c r="AP16" s="1">
        <v>2.2675736961451248E-3</v>
      </c>
      <c r="AQ16" s="1">
        <v>0.80375180375180377</v>
      </c>
      <c r="AR16" s="1">
        <v>3.4219748505462791E-2</v>
      </c>
    </row>
    <row r="17" spans="1:44" x14ac:dyDescent="0.35">
      <c r="A17" t="s">
        <v>56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 s="29">
        <v>0</v>
      </c>
      <c r="X17" s="1" t="s">
        <v>84</v>
      </c>
      <c r="Y17" s="1" t="s">
        <v>84</v>
      </c>
      <c r="Z17" s="1" t="s">
        <v>84</v>
      </c>
      <c r="AA17" s="1" t="s">
        <v>84</v>
      </c>
      <c r="AB17" s="1" t="s">
        <v>84</v>
      </c>
      <c r="AC17" s="1" t="s">
        <v>84</v>
      </c>
      <c r="AD17" s="1" t="s">
        <v>84</v>
      </c>
      <c r="AE17" s="1" t="s">
        <v>84</v>
      </c>
      <c r="AF17" s="1" t="s">
        <v>84</v>
      </c>
      <c r="AG17" s="1" t="s">
        <v>84</v>
      </c>
      <c r="AH17" s="1" t="s">
        <v>84</v>
      </c>
      <c r="AI17" s="1" t="s">
        <v>84</v>
      </c>
      <c r="AJ17" s="1" t="s">
        <v>84</v>
      </c>
      <c r="AK17" s="1" t="s">
        <v>84</v>
      </c>
      <c r="AL17" s="1" t="s">
        <v>84</v>
      </c>
      <c r="AM17" s="1" t="s">
        <v>84</v>
      </c>
      <c r="AN17" s="1" t="s">
        <v>84</v>
      </c>
      <c r="AO17" s="1" t="s">
        <v>84</v>
      </c>
      <c r="AP17" s="1" t="s">
        <v>84</v>
      </c>
      <c r="AQ17" s="1" t="s">
        <v>84</v>
      </c>
      <c r="AR17" s="1" t="s">
        <v>84</v>
      </c>
    </row>
    <row r="18" spans="1:44" x14ac:dyDescent="0.35">
      <c r="A18" t="s">
        <v>88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 s="29">
        <v>0</v>
      </c>
      <c r="X18" s="1" t="s">
        <v>84</v>
      </c>
      <c r="Y18" s="1" t="s">
        <v>84</v>
      </c>
      <c r="Z18" s="1" t="s">
        <v>84</v>
      </c>
      <c r="AA18" s="1" t="s">
        <v>84</v>
      </c>
      <c r="AB18" s="1" t="s">
        <v>84</v>
      </c>
      <c r="AC18" s="1" t="s">
        <v>84</v>
      </c>
      <c r="AD18" s="1" t="s">
        <v>84</v>
      </c>
      <c r="AE18" s="1" t="s">
        <v>84</v>
      </c>
      <c r="AF18" s="1" t="s">
        <v>84</v>
      </c>
      <c r="AG18" s="1" t="s">
        <v>84</v>
      </c>
      <c r="AH18" s="1" t="s">
        <v>84</v>
      </c>
      <c r="AI18" s="1" t="s">
        <v>84</v>
      </c>
      <c r="AJ18" s="1" t="s">
        <v>84</v>
      </c>
      <c r="AK18" s="1" t="s">
        <v>84</v>
      </c>
      <c r="AL18" s="1" t="s">
        <v>84</v>
      </c>
      <c r="AM18" s="1" t="s">
        <v>84</v>
      </c>
      <c r="AN18" s="1" t="s">
        <v>84</v>
      </c>
      <c r="AO18" s="1" t="s">
        <v>84</v>
      </c>
      <c r="AP18" s="1" t="s">
        <v>84</v>
      </c>
      <c r="AQ18" s="1" t="s">
        <v>84</v>
      </c>
      <c r="AR18" s="1" t="s">
        <v>84</v>
      </c>
    </row>
    <row r="19" spans="1:44" x14ac:dyDescent="0.35">
      <c r="A19" t="s">
        <v>57</v>
      </c>
      <c r="B19">
        <v>7756</v>
      </c>
      <c r="C19">
        <v>1230</v>
      </c>
      <c r="D19">
        <v>1409</v>
      </c>
      <c r="E19">
        <v>0</v>
      </c>
      <c r="F19">
        <v>200</v>
      </c>
      <c r="G19">
        <v>4917</v>
      </c>
      <c r="H19">
        <v>785</v>
      </c>
      <c r="I19">
        <v>2281</v>
      </c>
      <c r="J19">
        <v>70</v>
      </c>
      <c r="K19">
        <v>4620</v>
      </c>
      <c r="L19">
        <v>107</v>
      </c>
      <c r="M19">
        <v>1347</v>
      </c>
      <c r="N19">
        <v>1665</v>
      </c>
      <c r="O19">
        <v>4637</v>
      </c>
      <c r="P19">
        <v>74</v>
      </c>
      <c r="Q19">
        <v>27</v>
      </c>
      <c r="R19">
        <v>121</v>
      </c>
      <c r="S19">
        <v>11</v>
      </c>
      <c r="T19">
        <v>1924</v>
      </c>
      <c r="U19">
        <v>132</v>
      </c>
      <c r="V19">
        <v>281</v>
      </c>
      <c r="W19" s="29">
        <v>5390</v>
      </c>
      <c r="X19" s="1">
        <v>0.63396080453842185</v>
      </c>
      <c r="Y19" s="1">
        <v>0.59566787003610111</v>
      </c>
      <c r="Z19" s="1">
        <v>0.59785972150593092</v>
      </c>
      <c r="AA19" s="1">
        <v>0.69494584837545126</v>
      </c>
      <c r="AB19" s="1">
        <v>2.5786487880350695E-2</v>
      </c>
      <c r="AC19" s="1">
        <v>9.0252707581227436E-3</v>
      </c>
      <c r="AD19" s="1">
        <v>0.21467251160391954</v>
      </c>
      <c r="AE19" s="1">
        <v>3.6230015471892731E-2</v>
      </c>
      <c r="AF19" s="1">
        <v>0.46608563849943158</v>
      </c>
      <c r="AG19" s="1">
        <v>0.53391436150056837</v>
      </c>
      <c r="AH19" s="1">
        <v>0</v>
      </c>
      <c r="AI19" s="1">
        <v>0.25603392041748207</v>
      </c>
      <c r="AJ19" s="1">
        <v>0.74396607958251793</v>
      </c>
      <c r="AK19" s="1">
        <v>7.3590096286107284E-2</v>
      </c>
      <c r="AL19" s="1">
        <v>0.92640990371389276</v>
      </c>
      <c r="AM19" s="1">
        <v>3.2328527741371779E-2</v>
      </c>
      <c r="AN19" s="1">
        <v>1.1795543905635648E-2</v>
      </c>
      <c r="AO19" s="1">
        <v>5.286151157710791E-2</v>
      </c>
      <c r="AP19" s="1">
        <v>4.8055919615552639E-3</v>
      </c>
      <c r="AQ19" s="1">
        <v>0.84054172127566618</v>
      </c>
      <c r="AR19" s="1">
        <v>5.7667103538663174E-2</v>
      </c>
    </row>
    <row r="20" spans="1:44" x14ac:dyDescent="0.35">
      <c r="A20" t="s">
        <v>58</v>
      </c>
      <c r="B20">
        <v>2866</v>
      </c>
      <c r="C20">
        <v>1141</v>
      </c>
      <c r="D20">
        <v>1393</v>
      </c>
      <c r="E20">
        <v>0</v>
      </c>
      <c r="F20">
        <v>112</v>
      </c>
      <c r="G20">
        <v>220</v>
      </c>
      <c r="H20">
        <v>66</v>
      </c>
      <c r="I20">
        <v>2462</v>
      </c>
      <c r="J20">
        <v>0</v>
      </c>
      <c r="K20">
        <v>338</v>
      </c>
      <c r="L20">
        <v>118</v>
      </c>
      <c r="M20">
        <v>1536</v>
      </c>
      <c r="N20">
        <v>384</v>
      </c>
      <c r="O20">
        <v>828</v>
      </c>
      <c r="P20">
        <v>60</v>
      </c>
      <c r="Q20">
        <v>102</v>
      </c>
      <c r="R20">
        <v>632</v>
      </c>
      <c r="S20">
        <v>11</v>
      </c>
      <c r="T20">
        <v>1583</v>
      </c>
      <c r="U20">
        <v>131</v>
      </c>
      <c r="V20">
        <v>120</v>
      </c>
      <c r="W20" s="29">
        <v>369</v>
      </c>
      <c r="X20" s="1">
        <v>7.6762037683182141E-2</v>
      </c>
      <c r="Y20" s="1">
        <v>0.11793440334961619</v>
      </c>
      <c r="Z20" s="1">
        <v>0.28890439637124915</v>
      </c>
      <c r="AA20" s="1">
        <v>0.12875087229588275</v>
      </c>
      <c r="AB20" s="1">
        <v>3.9078855547801813E-2</v>
      </c>
      <c r="AC20" s="1">
        <v>0</v>
      </c>
      <c r="AD20" s="1">
        <v>0.13398464759246337</v>
      </c>
      <c r="AE20" s="1">
        <v>4.1870202372644799E-2</v>
      </c>
      <c r="AF20" s="1">
        <v>0.45027624309392267</v>
      </c>
      <c r="AG20" s="1">
        <v>0.54972375690607733</v>
      </c>
      <c r="AH20" s="1">
        <v>0</v>
      </c>
      <c r="AI20" s="1">
        <v>2.6107594936708861E-2</v>
      </c>
      <c r="AJ20" s="1">
        <v>0.97389240506329111</v>
      </c>
      <c r="AK20" s="1">
        <v>7.1342200725513907E-2</v>
      </c>
      <c r="AL20" s="1">
        <v>0.92865779927448611</v>
      </c>
      <c r="AM20" s="1">
        <v>2.3818975784041286E-2</v>
      </c>
      <c r="AN20" s="1">
        <v>4.0492258832870186E-2</v>
      </c>
      <c r="AO20" s="1">
        <v>0.25089321159190153</v>
      </c>
      <c r="AP20" s="1">
        <v>4.3668122270742356E-3</v>
      </c>
      <c r="AQ20" s="1">
        <v>0.62842397776895598</v>
      </c>
      <c r="AR20" s="1">
        <v>5.2004763795156811E-2</v>
      </c>
    </row>
    <row r="21" spans="1:44" x14ac:dyDescent="0.35">
      <c r="A21" t="s">
        <v>59</v>
      </c>
      <c r="B21">
        <v>8821</v>
      </c>
      <c r="C21">
        <v>3038</v>
      </c>
      <c r="D21">
        <v>2698</v>
      </c>
      <c r="E21">
        <v>0</v>
      </c>
      <c r="F21">
        <v>280</v>
      </c>
      <c r="G21">
        <v>2805</v>
      </c>
      <c r="H21">
        <v>2947</v>
      </c>
      <c r="I21">
        <v>2782</v>
      </c>
      <c r="J21">
        <v>83</v>
      </c>
      <c r="K21">
        <v>3009</v>
      </c>
      <c r="L21">
        <v>102</v>
      </c>
      <c r="M21">
        <v>1738</v>
      </c>
      <c r="N21">
        <v>1250</v>
      </c>
      <c r="O21">
        <v>5731</v>
      </c>
      <c r="P21">
        <v>112</v>
      </c>
      <c r="Q21">
        <v>53</v>
      </c>
      <c r="R21">
        <v>78</v>
      </c>
      <c r="S21">
        <v>9</v>
      </c>
      <c r="T21">
        <v>2494</v>
      </c>
      <c r="U21">
        <v>57</v>
      </c>
      <c r="V21">
        <v>405</v>
      </c>
      <c r="W21" s="29">
        <v>5700</v>
      </c>
      <c r="X21" s="1">
        <v>0.31799115746514001</v>
      </c>
      <c r="Y21" s="1">
        <v>0.34111778709896839</v>
      </c>
      <c r="Z21" s="1">
        <v>0.64969958054642329</v>
      </c>
      <c r="AA21" s="1">
        <v>0.64618523976873365</v>
      </c>
      <c r="AB21" s="1">
        <v>3.1742432830744814E-2</v>
      </c>
      <c r="AC21" s="1">
        <v>9.4093640176850703E-3</v>
      </c>
      <c r="AD21" s="1">
        <v>0.14170728942296792</v>
      </c>
      <c r="AE21" s="1">
        <v>4.5913161773041604E-2</v>
      </c>
      <c r="AF21" s="1">
        <v>0.52963737796373778</v>
      </c>
      <c r="AG21" s="1">
        <v>0.47036262203626222</v>
      </c>
      <c r="AH21" s="1">
        <v>0</v>
      </c>
      <c r="AI21" s="1">
        <v>0.51440041892127775</v>
      </c>
      <c r="AJ21" s="1">
        <v>0.48559958107872231</v>
      </c>
      <c r="AK21" s="1">
        <v>5.5434782608695651E-2</v>
      </c>
      <c r="AL21" s="1">
        <v>0.94456521739130439</v>
      </c>
      <c r="AM21" s="1">
        <v>3.9957188726364612E-2</v>
      </c>
      <c r="AN21" s="1">
        <v>1.8908312522297539E-2</v>
      </c>
      <c r="AO21" s="1">
        <v>2.7827327863003924E-2</v>
      </c>
      <c r="AP21" s="1">
        <v>3.2108455226542991E-3</v>
      </c>
      <c r="AQ21" s="1">
        <v>0.88976097038886903</v>
      </c>
      <c r="AR21" s="1">
        <v>2.0335354976810559E-2</v>
      </c>
    </row>
    <row r="22" spans="1:44" x14ac:dyDescent="0.35">
      <c r="A22" t="s">
        <v>60</v>
      </c>
      <c r="B22">
        <v>11106</v>
      </c>
      <c r="C22">
        <v>2238</v>
      </c>
      <c r="D22">
        <v>2828</v>
      </c>
      <c r="E22">
        <v>0</v>
      </c>
      <c r="F22">
        <v>38</v>
      </c>
      <c r="G22">
        <v>6002</v>
      </c>
      <c r="H22">
        <v>2152</v>
      </c>
      <c r="I22">
        <v>2667</v>
      </c>
      <c r="J22">
        <v>3</v>
      </c>
      <c r="K22">
        <v>6284</v>
      </c>
      <c r="L22">
        <v>306</v>
      </c>
      <c r="M22">
        <v>4560</v>
      </c>
      <c r="N22">
        <v>258</v>
      </c>
      <c r="O22">
        <v>5982</v>
      </c>
      <c r="P22">
        <v>25</v>
      </c>
      <c r="Q22">
        <v>488</v>
      </c>
      <c r="R22">
        <v>674</v>
      </c>
      <c r="S22">
        <v>27</v>
      </c>
      <c r="T22">
        <v>3449</v>
      </c>
      <c r="U22">
        <v>113</v>
      </c>
      <c r="V22">
        <v>107</v>
      </c>
      <c r="W22" s="29">
        <v>6337</v>
      </c>
      <c r="X22" s="1">
        <v>0.54042859715469116</v>
      </c>
      <c r="Y22" s="1">
        <v>0.56582027732757068</v>
      </c>
      <c r="Z22" s="1">
        <v>0.53862776877363583</v>
      </c>
      <c r="AA22" s="1">
        <v>0.57059247253736722</v>
      </c>
      <c r="AB22" s="1">
        <v>3.4215739240050424E-3</v>
      </c>
      <c r="AC22" s="1">
        <v>2.7012425715829282E-4</v>
      </c>
      <c r="AD22" s="1">
        <v>2.3230686115613183E-2</v>
      </c>
      <c r="AE22" s="1">
        <v>9.6344318386457767E-3</v>
      </c>
      <c r="AF22" s="1">
        <v>0.44176865377023294</v>
      </c>
      <c r="AG22" s="1">
        <v>0.55823134622976711</v>
      </c>
      <c r="AH22" s="1">
        <v>0</v>
      </c>
      <c r="AI22" s="1">
        <v>0.44656567752645776</v>
      </c>
      <c r="AJ22" s="1">
        <v>0.55343432247354218</v>
      </c>
      <c r="AK22" s="1">
        <v>6.2885326757090007E-2</v>
      </c>
      <c r="AL22" s="1">
        <v>0.93711467324290998</v>
      </c>
      <c r="AM22" s="1">
        <v>5.2345058626465666E-3</v>
      </c>
      <c r="AN22" s="1">
        <v>0.10217755443886097</v>
      </c>
      <c r="AO22" s="1">
        <v>0.14112227805695143</v>
      </c>
      <c r="AP22" s="1">
        <v>5.6532663316582916E-3</v>
      </c>
      <c r="AQ22" s="1">
        <v>0.72215242881072028</v>
      </c>
      <c r="AR22" s="1">
        <v>2.365996649916248E-2</v>
      </c>
    </row>
    <row r="23" spans="1:44" x14ac:dyDescent="0.35">
      <c r="A23" t="s">
        <v>89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 s="29">
        <v>0</v>
      </c>
      <c r="X23" s="1" t="s">
        <v>84</v>
      </c>
      <c r="Y23" s="1" t="s">
        <v>84</v>
      </c>
      <c r="Z23" s="1" t="s">
        <v>84</v>
      </c>
      <c r="AA23" s="1" t="s">
        <v>84</v>
      </c>
      <c r="AB23" s="1" t="s">
        <v>84</v>
      </c>
      <c r="AC23" s="1" t="s">
        <v>84</v>
      </c>
      <c r="AD23" s="1" t="s">
        <v>84</v>
      </c>
      <c r="AE23" s="1" t="s">
        <v>84</v>
      </c>
      <c r="AF23" s="1" t="s">
        <v>84</v>
      </c>
      <c r="AG23" s="1" t="s">
        <v>84</v>
      </c>
      <c r="AH23" s="1" t="s">
        <v>84</v>
      </c>
      <c r="AI23" s="1" t="s">
        <v>84</v>
      </c>
      <c r="AJ23" s="1" t="s">
        <v>84</v>
      </c>
      <c r="AK23" s="1" t="s">
        <v>84</v>
      </c>
      <c r="AL23" s="1" t="s">
        <v>84</v>
      </c>
      <c r="AM23" s="1" t="s">
        <v>84</v>
      </c>
      <c r="AN23" s="1" t="s">
        <v>84</v>
      </c>
      <c r="AO23" s="1" t="s">
        <v>84</v>
      </c>
      <c r="AP23" s="1" t="s">
        <v>84</v>
      </c>
      <c r="AQ23" s="1" t="s">
        <v>84</v>
      </c>
      <c r="AR23" s="1" t="s">
        <v>84</v>
      </c>
    </row>
    <row r="24" spans="1:44" x14ac:dyDescent="0.35">
      <c r="A24" t="s">
        <v>68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 s="29">
        <v>0</v>
      </c>
      <c r="X24" s="1" t="s">
        <v>84</v>
      </c>
      <c r="Y24" s="1" t="s">
        <v>84</v>
      </c>
      <c r="Z24" s="1" t="s">
        <v>84</v>
      </c>
      <c r="AA24" s="1" t="s">
        <v>84</v>
      </c>
      <c r="AB24" s="1" t="s">
        <v>84</v>
      </c>
      <c r="AC24" s="1" t="s">
        <v>84</v>
      </c>
      <c r="AD24" s="1" t="s">
        <v>84</v>
      </c>
      <c r="AE24" s="1" t="s">
        <v>84</v>
      </c>
      <c r="AF24" s="1" t="s">
        <v>84</v>
      </c>
      <c r="AG24" s="1" t="s">
        <v>84</v>
      </c>
      <c r="AH24" s="1" t="s">
        <v>84</v>
      </c>
      <c r="AI24" s="1" t="s">
        <v>84</v>
      </c>
      <c r="AJ24" s="1" t="s">
        <v>84</v>
      </c>
      <c r="AK24" s="1" t="s">
        <v>84</v>
      </c>
      <c r="AL24" s="1" t="s">
        <v>84</v>
      </c>
      <c r="AM24" s="1" t="s">
        <v>84</v>
      </c>
      <c r="AN24" s="1" t="s">
        <v>84</v>
      </c>
      <c r="AO24" s="1" t="s">
        <v>84</v>
      </c>
      <c r="AP24" s="1" t="s">
        <v>84</v>
      </c>
      <c r="AQ24" s="1" t="s">
        <v>84</v>
      </c>
      <c r="AR24" s="1" t="s">
        <v>84</v>
      </c>
    </row>
    <row r="25" spans="1:44" x14ac:dyDescent="0.35">
      <c r="A25" t="s">
        <v>61</v>
      </c>
      <c r="B25">
        <v>32486</v>
      </c>
      <c r="C25">
        <v>11967</v>
      </c>
      <c r="D25">
        <v>15865</v>
      </c>
      <c r="E25">
        <v>0</v>
      </c>
      <c r="F25">
        <v>229</v>
      </c>
      <c r="G25">
        <v>4425</v>
      </c>
      <c r="H25">
        <v>23385</v>
      </c>
      <c r="I25">
        <v>2899</v>
      </c>
      <c r="J25">
        <v>626</v>
      </c>
      <c r="K25">
        <v>5576</v>
      </c>
      <c r="L25">
        <v>1068</v>
      </c>
      <c r="M25">
        <v>18262</v>
      </c>
      <c r="N25">
        <v>2724</v>
      </c>
      <c r="O25">
        <v>10432</v>
      </c>
      <c r="P25">
        <v>717</v>
      </c>
      <c r="Q25">
        <v>205</v>
      </c>
      <c r="R25">
        <v>1476</v>
      </c>
      <c r="S25">
        <v>36</v>
      </c>
      <c r="T25">
        <v>17820</v>
      </c>
      <c r="U25">
        <v>615</v>
      </c>
      <c r="V25">
        <v>1129</v>
      </c>
      <c r="W25" s="29">
        <v>11112</v>
      </c>
      <c r="X25" s="1">
        <v>0.13621252231730591</v>
      </c>
      <c r="Y25" s="1">
        <v>0.17164316936526502</v>
      </c>
      <c r="Z25" s="1">
        <v>0.32112294526873114</v>
      </c>
      <c r="AA25" s="1">
        <v>0.34205503909376345</v>
      </c>
      <c r="AB25" s="1">
        <v>7.0491904204888264E-3</v>
      </c>
      <c r="AC25" s="1">
        <v>1.9269839315397403E-2</v>
      </c>
      <c r="AD25" s="1">
        <v>8.3851505263805942E-2</v>
      </c>
      <c r="AE25" s="1">
        <v>3.4753432247737484E-2</v>
      </c>
      <c r="AF25" s="1">
        <v>0.42997269330267318</v>
      </c>
      <c r="AG25" s="1">
        <v>0.57002730669732682</v>
      </c>
      <c r="AH25" s="1">
        <v>0</v>
      </c>
      <c r="AI25" s="1">
        <v>0.88970476335413184</v>
      </c>
      <c r="AJ25" s="1">
        <v>0.11029523664586821</v>
      </c>
      <c r="AK25" s="1">
        <v>5.5250905328504914E-2</v>
      </c>
      <c r="AL25" s="1">
        <v>0.94474909467149504</v>
      </c>
      <c r="AM25" s="1">
        <v>3.4357180506972063E-2</v>
      </c>
      <c r="AN25" s="1">
        <v>9.823182711198428E-3</v>
      </c>
      <c r="AO25" s="1">
        <v>7.072691552062868E-2</v>
      </c>
      <c r="AP25" s="1">
        <v>1.7250467200153336E-3</v>
      </c>
      <c r="AQ25" s="1">
        <v>0.85389812640759022</v>
      </c>
      <c r="AR25" s="1">
        <v>2.9469548133595286E-2</v>
      </c>
    </row>
    <row r="26" spans="1:44" x14ac:dyDescent="0.35">
      <c r="A26" t="s">
        <v>90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 s="29">
        <v>0</v>
      </c>
      <c r="X26" s="1" t="s">
        <v>84</v>
      </c>
      <c r="Y26" s="1" t="s">
        <v>84</v>
      </c>
      <c r="Z26" s="1" t="s">
        <v>84</v>
      </c>
      <c r="AA26" s="1" t="s">
        <v>84</v>
      </c>
      <c r="AB26" s="1" t="s">
        <v>84</v>
      </c>
      <c r="AC26" s="1" t="s">
        <v>84</v>
      </c>
      <c r="AD26" s="1" t="s">
        <v>84</v>
      </c>
      <c r="AE26" s="1" t="s">
        <v>84</v>
      </c>
      <c r="AF26" s="1" t="s">
        <v>84</v>
      </c>
      <c r="AG26" s="1" t="s">
        <v>84</v>
      </c>
      <c r="AH26" s="1" t="s">
        <v>84</v>
      </c>
      <c r="AI26" s="1" t="s">
        <v>84</v>
      </c>
      <c r="AJ26" s="1" t="s">
        <v>84</v>
      </c>
      <c r="AK26" s="1" t="s">
        <v>84</v>
      </c>
      <c r="AL26" s="1" t="s">
        <v>84</v>
      </c>
      <c r="AM26" s="1" t="s">
        <v>84</v>
      </c>
      <c r="AN26" s="1" t="s">
        <v>84</v>
      </c>
      <c r="AO26" s="1" t="s">
        <v>84</v>
      </c>
      <c r="AP26" s="1" t="s">
        <v>84</v>
      </c>
      <c r="AQ26" s="1" t="s">
        <v>84</v>
      </c>
      <c r="AR26" s="1" t="s">
        <v>84</v>
      </c>
    </row>
    <row r="27" spans="1:44" x14ac:dyDescent="0.35">
      <c r="A27" t="s">
        <v>91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 s="29">
        <v>0</v>
      </c>
      <c r="X27" s="1" t="s">
        <v>84</v>
      </c>
      <c r="Y27" s="1" t="s">
        <v>84</v>
      </c>
      <c r="Z27" s="1" t="s">
        <v>84</v>
      </c>
      <c r="AA27" s="1" t="s">
        <v>84</v>
      </c>
      <c r="AB27" s="1" t="s">
        <v>84</v>
      </c>
      <c r="AC27" s="1" t="s">
        <v>84</v>
      </c>
      <c r="AD27" s="1" t="s">
        <v>84</v>
      </c>
      <c r="AE27" s="1" t="s">
        <v>84</v>
      </c>
      <c r="AF27" s="1" t="s">
        <v>84</v>
      </c>
      <c r="AG27" s="1" t="s">
        <v>84</v>
      </c>
      <c r="AH27" s="1" t="s">
        <v>84</v>
      </c>
      <c r="AI27" s="1" t="s">
        <v>84</v>
      </c>
      <c r="AJ27" s="1" t="s">
        <v>84</v>
      </c>
      <c r="AK27" s="1" t="s">
        <v>84</v>
      </c>
      <c r="AL27" s="1" t="s">
        <v>84</v>
      </c>
      <c r="AM27" s="1" t="s">
        <v>84</v>
      </c>
      <c r="AN27" s="1" t="s">
        <v>84</v>
      </c>
      <c r="AO27" s="1" t="s">
        <v>84</v>
      </c>
      <c r="AP27" s="1" t="s">
        <v>84</v>
      </c>
      <c r="AQ27" s="1" t="s">
        <v>84</v>
      </c>
      <c r="AR27" s="1" t="s">
        <v>84</v>
      </c>
    </row>
    <row r="28" spans="1:44" x14ac:dyDescent="0.35">
      <c r="A28" t="s">
        <v>62</v>
      </c>
      <c r="B28">
        <v>1461</v>
      </c>
      <c r="C28">
        <v>425</v>
      </c>
      <c r="D28">
        <v>556</v>
      </c>
      <c r="E28">
        <v>0</v>
      </c>
      <c r="F28">
        <v>3</v>
      </c>
      <c r="G28">
        <v>477</v>
      </c>
      <c r="H28">
        <v>965</v>
      </c>
      <c r="I28">
        <v>128</v>
      </c>
      <c r="J28">
        <v>0</v>
      </c>
      <c r="K28">
        <v>368</v>
      </c>
      <c r="L28">
        <v>9</v>
      </c>
      <c r="M28">
        <v>377</v>
      </c>
      <c r="N28">
        <v>19</v>
      </c>
      <c r="O28">
        <v>1056</v>
      </c>
      <c r="P28">
        <v>92</v>
      </c>
      <c r="Q28">
        <v>7</v>
      </c>
      <c r="R28">
        <v>28</v>
      </c>
      <c r="S28">
        <v>0</v>
      </c>
      <c r="T28">
        <v>243</v>
      </c>
      <c r="U28">
        <v>29</v>
      </c>
      <c r="V28">
        <v>3</v>
      </c>
      <c r="W28" s="29">
        <v>1063</v>
      </c>
      <c r="X28" s="1">
        <v>0.32648870636550309</v>
      </c>
      <c r="Y28" s="1">
        <v>0.2518822724161533</v>
      </c>
      <c r="Z28" s="1">
        <v>0.7227926078028748</v>
      </c>
      <c r="AA28" s="1">
        <v>0.72758384668035592</v>
      </c>
      <c r="AB28" s="1">
        <v>2.0533880903490761E-3</v>
      </c>
      <c r="AC28" s="1">
        <v>0</v>
      </c>
      <c r="AD28" s="1">
        <v>1.3004791238877482E-2</v>
      </c>
      <c r="AE28" s="1">
        <v>2.0533880903490761E-3</v>
      </c>
      <c r="AF28" s="1">
        <v>0.43323139653414883</v>
      </c>
      <c r="AG28" s="1">
        <v>0.56676860346585112</v>
      </c>
      <c r="AH28" s="1">
        <v>0</v>
      </c>
      <c r="AI28" s="1">
        <v>0.88289112534309244</v>
      </c>
      <c r="AJ28" s="1">
        <v>0.1171088746569076</v>
      </c>
      <c r="AK28" s="1">
        <v>2.3316062176165803E-2</v>
      </c>
      <c r="AL28" s="1">
        <v>0.97668393782383423</v>
      </c>
      <c r="AM28" s="1">
        <v>0.23057644110275688</v>
      </c>
      <c r="AN28" s="1">
        <v>1.7543859649122806E-2</v>
      </c>
      <c r="AO28" s="1">
        <v>7.0175438596491224E-2</v>
      </c>
      <c r="AP28" s="1">
        <v>0</v>
      </c>
      <c r="AQ28" s="1">
        <v>0.60902255639097747</v>
      </c>
      <c r="AR28" s="1">
        <v>7.2681704260651625E-2</v>
      </c>
    </row>
    <row r="29" spans="1:44" x14ac:dyDescent="0.35">
      <c r="A29" t="s">
        <v>79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 s="29">
        <v>0</v>
      </c>
      <c r="X29" s="1" t="s">
        <v>84</v>
      </c>
      <c r="Y29" s="1" t="s">
        <v>84</v>
      </c>
      <c r="Z29" s="1" t="s">
        <v>84</v>
      </c>
      <c r="AA29" s="1" t="s">
        <v>84</v>
      </c>
      <c r="AB29" s="1" t="s">
        <v>84</v>
      </c>
      <c r="AC29" s="1" t="s">
        <v>84</v>
      </c>
      <c r="AD29" s="1" t="s">
        <v>84</v>
      </c>
      <c r="AE29" s="1" t="s">
        <v>84</v>
      </c>
      <c r="AF29" s="1" t="s">
        <v>84</v>
      </c>
      <c r="AG29" s="1" t="s">
        <v>84</v>
      </c>
      <c r="AH29" s="1" t="s">
        <v>84</v>
      </c>
      <c r="AI29" s="1" t="s">
        <v>84</v>
      </c>
      <c r="AJ29" s="1" t="s">
        <v>84</v>
      </c>
      <c r="AK29" s="1" t="s">
        <v>84</v>
      </c>
      <c r="AL29" s="1" t="s">
        <v>84</v>
      </c>
      <c r="AM29" s="1" t="s">
        <v>84</v>
      </c>
      <c r="AN29" s="1" t="s">
        <v>84</v>
      </c>
      <c r="AO29" s="1" t="s">
        <v>84</v>
      </c>
      <c r="AP29" s="1" t="s">
        <v>84</v>
      </c>
      <c r="AQ29" s="1" t="s">
        <v>84</v>
      </c>
      <c r="AR29" s="1" t="s">
        <v>84</v>
      </c>
    </row>
    <row r="30" spans="1:44" x14ac:dyDescent="0.35">
      <c r="A30" t="s">
        <v>63</v>
      </c>
      <c r="B30">
        <v>6943</v>
      </c>
      <c r="C30">
        <v>1725</v>
      </c>
      <c r="D30">
        <v>2909</v>
      </c>
      <c r="E30">
        <v>0</v>
      </c>
      <c r="F30">
        <v>263</v>
      </c>
      <c r="G30">
        <v>2046</v>
      </c>
      <c r="H30">
        <v>3746</v>
      </c>
      <c r="I30">
        <v>914</v>
      </c>
      <c r="J30">
        <v>5</v>
      </c>
      <c r="K30">
        <v>2278</v>
      </c>
      <c r="L30">
        <v>347</v>
      </c>
      <c r="M30">
        <v>3116</v>
      </c>
      <c r="N30">
        <v>576</v>
      </c>
      <c r="O30">
        <v>2904</v>
      </c>
      <c r="P30">
        <v>114</v>
      </c>
      <c r="Q30">
        <v>94</v>
      </c>
      <c r="R30">
        <v>608</v>
      </c>
      <c r="S30">
        <v>3</v>
      </c>
      <c r="T30">
        <v>3087</v>
      </c>
      <c r="U30">
        <v>88</v>
      </c>
      <c r="V30">
        <v>159</v>
      </c>
      <c r="W30" s="29">
        <v>2886</v>
      </c>
      <c r="X30" s="1">
        <v>0.29468529454126458</v>
      </c>
      <c r="Y30" s="1">
        <v>0.32810024485092898</v>
      </c>
      <c r="Z30" s="1">
        <v>0.41826299870373035</v>
      </c>
      <c r="AA30" s="1">
        <v>0.41567045945556674</v>
      </c>
      <c r="AB30" s="1">
        <v>3.7879879014835083E-2</v>
      </c>
      <c r="AC30" s="1">
        <v>7.2014979115656052E-4</v>
      </c>
      <c r="AD30" s="1">
        <v>8.2961255941235781E-2</v>
      </c>
      <c r="AE30" s="1">
        <v>2.2900763358778626E-2</v>
      </c>
      <c r="AF30" s="1">
        <v>0.37224859732412602</v>
      </c>
      <c r="AG30" s="1">
        <v>0.62775140267587393</v>
      </c>
      <c r="AH30" s="1">
        <v>0</v>
      </c>
      <c r="AI30" s="1">
        <v>0.803862660944206</v>
      </c>
      <c r="AJ30" s="1">
        <v>0.196137339055794</v>
      </c>
      <c r="AK30" s="1">
        <v>0.10020213687554144</v>
      </c>
      <c r="AL30" s="1">
        <v>0.89979786312445853</v>
      </c>
      <c r="AM30" s="1">
        <v>2.8542814221331998E-2</v>
      </c>
      <c r="AN30" s="1">
        <v>2.3535302954431646E-2</v>
      </c>
      <c r="AO30" s="1">
        <v>0.15222834251377065</v>
      </c>
      <c r="AP30" s="1">
        <v>7.5112669003505261E-4</v>
      </c>
      <c r="AQ30" s="1">
        <v>0.77290936404606914</v>
      </c>
      <c r="AR30" s="1">
        <v>2.2033049574361543E-2</v>
      </c>
    </row>
    <row r="31" spans="1:44" x14ac:dyDescent="0.35">
      <c r="A31" t="s">
        <v>64</v>
      </c>
      <c r="B31">
        <v>9306</v>
      </c>
      <c r="C31">
        <v>648</v>
      </c>
      <c r="D31">
        <v>3103</v>
      </c>
      <c r="E31">
        <v>0</v>
      </c>
      <c r="F31">
        <v>3095</v>
      </c>
      <c r="G31">
        <v>2460</v>
      </c>
      <c r="H31">
        <v>909</v>
      </c>
      <c r="I31">
        <v>5102</v>
      </c>
      <c r="J31">
        <v>528</v>
      </c>
      <c r="K31">
        <v>2767</v>
      </c>
      <c r="L31">
        <v>158</v>
      </c>
      <c r="M31">
        <v>2152</v>
      </c>
      <c r="N31">
        <v>4602</v>
      </c>
      <c r="O31">
        <v>2394</v>
      </c>
      <c r="P31">
        <v>62</v>
      </c>
      <c r="Q31">
        <v>69</v>
      </c>
      <c r="R31">
        <v>594</v>
      </c>
      <c r="S31">
        <v>3</v>
      </c>
      <c r="T31">
        <v>2871</v>
      </c>
      <c r="U31">
        <v>34</v>
      </c>
      <c r="V31">
        <v>3490</v>
      </c>
      <c r="W31" s="29">
        <v>2249</v>
      </c>
      <c r="X31" s="1">
        <v>0.26434558349451964</v>
      </c>
      <c r="Y31" s="1">
        <v>0.29733505265420157</v>
      </c>
      <c r="Z31" s="1">
        <v>0.2572533849129594</v>
      </c>
      <c r="AA31" s="1">
        <v>0.24167203954437996</v>
      </c>
      <c r="AB31" s="1">
        <v>0.33258113045347087</v>
      </c>
      <c r="AC31" s="1">
        <v>5.6737588652482268E-2</v>
      </c>
      <c r="AD31" s="1">
        <v>0.4945196647324307</v>
      </c>
      <c r="AE31" s="1">
        <v>0.37502686438856653</v>
      </c>
      <c r="AF31" s="1">
        <v>0.17275393228472408</v>
      </c>
      <c r="AG31" s="1">
        <v>0.82724606771527598</v>
      </c>
      <c r="AH31" s="1">
        <v>0</v>
      </c>
      <c r="AI31" s="1">
        <v>0.15122275827649309</v>
      </c>
      <c r="AJ31" s="1">
        <v>0.84877724172350688</v>
      </c>
      <c r="AK31" s="1">
        <v>6.8398268398268403E-2</v>
      </c>
      <c r="AL31" s="1">
        <v>0.93160173160173165</v>
      </c>
      <c r="AM31" s="1">
        <v>1.7065785851913019E-2</v>
      </c>
      <c r="AN31" s="1">
        <v>1.8992568125516102E-2</v>
      </c>
      <c r="AO31" s="1">
        <v>0.16350123864574731</v>
      </c>
      <c r="AP31" s="1">
        <v>8.2576383154417832E-4</v>
      </c>
      <c r="AQ31" s="1">
        <v>0.79025598678777864</v>
      </c>
      <c r="AR31" s="1">
        <v>9.3586567575006888E-3</v>
      </c>
    </row>
    <row r="32" spans="1:44" x14ac:dyDescent="0.35">
      <c r="A32" t="s">
        <v>65</v>
      </c>
      <c r="B32">
        <v>3950</v>
      </c>
      <c r="C32">
        <v>1644</v>
      </c>
      <c r="D32">
        <v>1951</v>
      </c>
      <c r="E32">
        <v>0</v>
      </c>
      <c r="F32">
        <v>22</v>
      </c>
      <c r="G32">
        <v>333</v>
      </c>
      <c r="H32">
        <v>3173</v>
      </c>
      <c r="I32">
        <v>315</v>
      </c>
      <c r="J32">
        <v>5</v>
      </c>
      <c r="K32">
        <v>457</v>
      </c>
      <c r="L32">
        <v>130</v>
      </c>
      <c r="M32">
        <v>2852</v>
      </c>
      <c r="N32">
        <v>208</v>
      </c>
      <c r="O32">
        <v>760</v>
      </c>
      <c r="P32">
        <v>93</v>
      </c>
      <c r="Q32">
        <v>29</v>
      </c>
      <c r="R32">
        <v>370</v>
      </c>
      <c r="S32">
        <v>21</v>
      </c>
      <c r="T32">
        <v>2459</v>
      </c>
      <c r="U32">
        <v>57</v>
      </c>
      <c r="V32">
        <v>104</v>
      </c>
      <c r="W32" s="29">
        <v>854</v>
      </c>
      <c r="X32" s="1">
        <v>8.4303797468354424E-2</v>
      </c>
      <c r="Y32" s="1">
        <v>0.11569620253164557</v>
      </c>
      <c r="Z32" s="1">
        <v>0.19240506329113924</v>
      </c>
      <c r="AA32" s="1">
        <v>0.21620253164556963</v>
      </c>
      <c r="AB32" s="1">
        <v>5.569620253164557E-3</v>
      </c>
      <c r="AC32" s="1">
        <v>1.2658227848101266E-3</v>
      </c>
      <c r="AD32" s="1">
        <v>5.2658227848101265E-2</v>
      </c>
      <c r="AE32" s="1">
        <v>2.6329113924050632E-2</v>
      </c>
      <c r="AF32" s="1">
        <v>0.45730180806675941</v>
      </c>
      <c r="AG32" s="1">
        <v>0.54269819193324065</v>
      </c>
      <c r="AH32" s="1">
        <v>0</v>
      </c>
      <c r="AI32" s="1">
        <v>0.90969036697247707</v>
      </c>
      <c r="AJ32" s="1">
        <v>9.0309633027522943E-2</v>
      </c>
      <c r="AK32" s="1">
        <v>4.3594902749832326E-2</v>
      </c>
      <c r="AL32" s="1">
        <v>0.95640509725016765</v>
      </c>
      <c r="AM32" s="1">
        <v>3.0703202377022121E-2</v>
      </c>
      <c r="AN32" s="1">
        <v>9.5741168702542095E-3</v>
      </c>
      <c r="AO32" s="1">
        <v>0.12215252558600198</v>
      </c>
      <c r="AP32" s="1">
        <v>6.9329811819082206E-3</v>
      </c>
      <c r="AQ32" s="1">
        <v>0.81181908220534826</v>
      </c>
      <c r="AR32" s="1">
        <v>1.8818091779465172E-2</v>
      </c>
    </row>
    <row r="33" spans="1:44" x14ac:dyDescent="0.35">
      <c r="A33" t="s">
        <v>80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 s="29">
        <v>0</v>
      </c>
      <c r="X33" s="1" t="s">
        <v>84</v>
      </c>
      <c r="Y33" s="1" t="s">
        <v>84</v>
      </c>
      <c r="Z33" s="1" t="s">
        <v>84</v>
      </c>
      <c r="AA33" s="1" t="s">
        <v>84</v>
      </c>
      <c r="AB33" s="1" t="s">
        <v>84</v>
      </c>
      <c r="AC33" s="1" t="s">
        <v>84</v>
      </c>
      <c r="AD33" s="1" t="s">
        <v>84</v>
      </c>
      <c r="AE33" s="1" t="s">
        <v>84</v>
      </c>
      <c r="AF33" s="1" t="s">
        <v>84</v>
      </c>
      <c r="AG33" s="1" t="s">
        <v>84</v>
      </c>
      <c r="AH33" s="1" t="s">
        <v>84</v>
      </c>
      <c r="AI33" s="1" t="s">
        <v>84</v>
      </c>
      <c r="AJ33" s="1" t="s">
        <v>84</v>
      </c>
      <c r="AK33" s="1" t="s">
        <v>84</v>
      </c>
      <c r="AL33" s="1" t="s">
        <v>84</v>
      </c>
      <c r="AM33" s="1" t="s">
        <v>84</v>
      </c>
      <c r="AN33" s="1" t="s">
        <v>84</v>
      </c>
      <c r="AO33" s="1" t="s">
        <v>84</v>
      </c>
      <c r="AP33" s="1" t="s">
        <v>84</v>
      </c>
      <c r="AQ33" s="1" t="s">
        <v>84</v>
      </c>
      <c r="AR33" s="1" t="s">
        <v>84</v>
      </c>
    </row>
    <row r="34" spans="1:44" x14ac:dyDescent="0.35">
      <c r="A34" t="s">
        <v>92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 s="29">
        <v>0</v>
      </c>
      <c r="X34" s="1" t="s">
        <v>84</v>
      </c>
      <c r="Y34" s="1" t="s">
        <v>84</v>
      </c>
      <c r="Z34" s="1" t="s">
        <v>84</v>
      </c>
      <c r="AA34" s="1" t="s">
        <v>84</v>
      </c>
      <c r="AB34" s="1" t="s">
        <v>84</v>
      </c>
      <c r="AC34" s="1" t="s">
        <v>84</v>
      </c>
      <c r="AD34" s="1" t="s">
        <v>84</v>
      </c>
      <c r="AE34" s="1" t="s">
        <v>84</v>
      </c>
      <c r="AF34" s="1" t="s">
        <v>84</v>
      </c>
      <c r="AG34" s="1" t="s">
        <v>84</v>
      </c>
      <c r="AH34" s="1" t="s">
        <v>84</v>
      </c>
      <c r="AI34" s="1" t="s">
        <v>84</v>
      </c>
      <c r="AJ34" s="1" t="s">
        <v>84</v>
      </c>
      <c r="AK34" s="1" t="s">
        <v>84</v>
      </c>
      <c r="AL34" s="1" t="s">
        <v>84</v>
      </c>
      <c r="AM34" s="1" t="s">
        <v>84</v>
      </c>
      <c r="AN34" s="1" t="s">
        <v>84</v>
      </c>
      <c r="AO34" s="1" t="s">
        <v>84</v>
      </c>
      <c r="AP34" s="1" t="s">
        <v>84</v>
      </c>
      <c r="AQ34" s="1" t="s">
        <v>84</v>
      </c>
      <c r="AR34" s="1" t="s">
        <v>84</v>
      </c>
    </row>
    <row r="35" spans="1:44" x14ac:dyDescent="0.35">
      <c r="A35" t="s">
        <v>66</v>
      </c>
      <c r="B35">
        <v>4256</v>
      </c>
      <c r="C35">
        <v>948</v>
      </c>
      <c r="D35">
        <v>1867</v>
      </c>
      <c r="E35">
        <v>0</v>
      </c>
      <c r="F35">
        <v>45</v>
      </c>
      <c r="G35">
        <v>1396</v>
      </c>
      <c r="H35">
        <v>2443</v>
      </c>
      <c r="I35">
        <v>929</v>
      </c>
      <c r="J35">
        <v>3</v>
      </c>
      <c r="K35">
        <v>881</v>
      </c>
      <c r="L35">
        <v>53</v>
      </c>
      <c r="M35">
        <v>1371</v>
      </c>
      <c r="N35">
        <v>867</v>
      </c>
      <c r="O35">
        <v>1965</v>
      </c>
      <c r="P35">
        <v>11</v>
      </c>
      <c r="Q35">
        <v>59</v>
      </c>
      <c r="R35">
        <v>253</v>
      </c>
      <c r="S35">
        <v>2</v>
      </c>
      <c r="T35">
        <v>1280</v>
      </c>
      <c r="U35">
        <v>48</v>
      </c>
      <c r="V35">
        <v>89</v>
      </c>
      <c r="W35" s="29">
        <v>2575</v>
      </c>
      <c r="X35" s="1">
        <v>0.32800751879699247</v>
      </c>
      <c r="Y35" s="1">
        <v>0.20700187969924813</v>
      </c>
      <c r="Z35" s="1">
        <v>0.46170112781954886</v>
      </c>
      <c r="AA35" s="1">
        <v>0.60502819548872178</v>
      </c>
      <c r="AB35" s="1">
        <v>1.0573308270676691E-2</v>
      </c>
      <c r="AC35" s="1">
        <v>7.0488721804511274E-4</v>
      </c>
      <c r="AD35" s="1">
        <v>0.20371240601503759</v>
      </c>
      <c r="AE35" s="1">
        <v>2.0911654135338346E-2</v>
      </c>
      <c r="AF35" s="1">
        <v>0.33676731793960923</v>
      </c>
      <c r="AG35" s="1">
        <v>0.66323268206039077</v>
      </c>
      <c r="AH35" s="1">
        <v>0</v>
      </c>
      <c r="AI35" s="1">
        <v>0.72449584816132861</v>
      </c>
      <c r="AJ35" s="1">
        <v>0.27550415183867139</v>
      </c>
      <c r="AK35" s="1">
        <v>3.7219101123595506E-2</v>
      </c>
      <c r="AL35" s="1">
        <v>0.9627808988764045</v>
      </c>
      <c r="AM35" s="1">
        <v>6.6545674531155478E-3</v>
      </c>
      <c r="AN35" s="1">
        <v>3.5692679975801569E-2</v>
      </c>
      <c r="AO35" s="1">
        <v>0.1530550514216576</v>
      </c>
      <c r="AP35" s="1">
        <v>1.2099213551119178E-3</v>
      </c>
      <c r="AQ35" s="1">
        <v>0.77434966727162735</v>
      </c>
      <c r="AR35" s="1">
        <v>2.9038112522686024E-2</v>
      </c>
    </row>
    <row r="36" spans="1:44" x14ac:dyDescent="0.35">
      <c r="A36" t="s">
        <v>81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 s="29">
        <v>0</v>
      </c>
      <c r="X36" s="1" t="s">
        <v>84</v>
      </c>
      <c r="Y36" s="1" t="s">
        <v>84</v>
      </c>
      <c r="Z36" s="1" t="s">
        <v>84</v>
      </c>
      <c r="AA36" s="1" t="s">
        <v>84</v>
      </c>
      <c r="AB36" s="1" t="s">
        <v>84</v>
      </c>
      <c r="AC36" s="1" t="s">
        <v>84</v>
      </c>
      <c r="AD36" s="1" t="s">
        <v>84</v>
      </c>
      <c r="AE36" s="1" t="s">
        <v>84</v>
      </c>
      <c r="AF36" s="1" t="s">
        <v>84</v>
      </c>
      <c r="AG36" s="1" t="s">
        <v>84</v>
      </c>
      <c r="AH36" s="1" t="s">
        <v>84</v>
      </c>
      <c r="AI36" s="1" t="s">
        <v>84</v>
      </c>
      <c r="AJ36" s="1" t="s">
        <v>84</v>
      </c>
      <c r="AK36" s="1" t="s">
        <v>84</v>
      </c>
      <c r="AL36" s="1" t="s">
        <v>84</v>
      </c>
      <c r="AM36" s="1" t="s">
        <v>84</v>
      </c>
      <c r="AN36" s="1" t="s">
        <v>84</v>
      </c>
      <c r="AO36" s="1" t="s">
        <v>84</v>
      </c>
      <c r="AP36" s="1" t="s">
        <v>84</v>
      </c>
      <c r="AQ36" s="1" t="s">
        <v>84</v>
      </c>
      <c r="AR36" s="1" t="s">
        <v>84</v>
      </c>
    </row>
    <row r="37" spans="1:44" x14ac:dyDescent="0.35">
      <c r="A37" t="s">
        <v>67</v>
      </c>
      <c r="B37">
        <v>12175</v>
      </c>
      <c r="C37">
        <v>4381</v>
      </c>
      <c r="D37">
        <v>5247</v>
      </c>
      <c r="E37">
        <v>0</v>
      </c>
      <c r="F37">
        <v>36</v>
      </c>
      <c r="G37">
        <v>2511</v>
      </c>
      <c r="H37">
        <v>8957</v>
      </c>
      <c r="I37">
        <v>1023</v>
      </c>
      <c r="J37">
        <v>17</v>
      </c>
      <c r="K37">
        <v>2178</v>
      </c>
      <c r="L37">
        <v>344</v>
      </c>
      <c r="M37">
        <v>3984</v>
      </c>
      <c r="N37">
        <v>631</v>
      </c>
      <c r="O37">
        <v>7216</v>
      </c>
      <c r="P37">
        <v>97</v>
      </c>
      <c r="Q37">
        <v>38</v>
      </c>
      <c r="R37">
        <v>524</v>
      </c>
      <c r="S37">
        <v>6</v>
      </c>
      <c r="T37">
        <v>4046</v>
      </c>
      <c r="U37">
        <v>225</v>
      </c>
      <c r="V37">
        <v>280</v>
      </c>
      <c r="W37" s="29">
        <v>7285</v>
      </c>
      <c r="X37" s="1">
        <v>0.20624229979466119</v>
      </c>
      <c r="Y37" s="1">
        <v>0.1788911704312115</v>
      </c>
      <c r="Z37" s="1">
        <v>0.59268993839835726</v>
      </c>
      <c r="AA37" s="1">
        <v>0.59835728952772071</v>
      </c>
      <c r="AB37" s="1">
        <v>2.9568788501026693E-3</v>
      </c>
      <c r="AC37" s="1">
        <v>1.3963039014373716E-3</v>
      </c>
      <c r="AD37" s="1">
        <v>5.1827515400410674E-2</v>
      </c>
      <c r="AE37" s="1">
        <v>2.299794661190965E-2</v>
      </c>
      <c r="AF37" s="1">
        <v>0.45502700457000417</v>
      </c>
      <c r="AG37" s="1">
        <v>0.54497299542999589</v>
      </c>
      <c r="AH37" s="1">
        <v>0</v>
      </c>
      <c r="AI37" s="1">
        <v>0.89749498997995991</v>
      </c>
      <c r="AJ37" s="1">
        <v>0.10250501002004007</v>
      </c>
      <c r="AK37" s="1">
        <v>7.9482439926062853E-2</v>
      </c>
      <c r="AL37" s="1">
        <v>0.92051756007393715</v>
      </c>
      <c r="AM37" s="1">
        <v>1.9651539708265803E-2</v>
      </c>
      <c r="AN37" s="1">
        <v>7.6985413290113448E-3</v>
      </c>
      <c r="AO37" s="1">
        <v>0.10615883306320907</v>
      </c>
      <c r="AP37" s="1">
        <v>1.2155591572123178E-3</v>
      </c>
      <c r="AQ37" s="1">
        <v>0.81969205834683956</v>
      </c>
      <c r="AR37" s="1">
        <v>4.5583468395461915E-2</v>
      </c>
    </row>
    <row r="38" spans="1:44" x14ac:dyDescent="0.35">
      <c r="A38" t="s">
        <v>93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 s="29">
        <v>0</v>
      </c>
      <c r="X38" s="1" t="s">
        <v>84</v>
      </c>
      <c r="Y38" s="1" t="s">
        <v>84</v>
      </c>
      <c r="Z38" s="1" t="s">
        <v>84</v>
      </c>
      <c r="AA38" s="1" t="s">
        <v>84</v>
      </c>
      <c r="AB38" s="1" t="s">
        <v>84</v>
      </c>
      <c r="AC38" s="1" t="s">
        <v>84</v>
      </c>
      <c r="AD38" s="1" t="s">
        <v>84</v>
      </c>
      <c r="AE38" s="1" t="s">
        <v>84</v>
      </c>
      <c r="AF38" s="1" t="s">
        <v>84</v>
      </c>
      <c r="AG38" s="1" t="s">
        <v>84</v>
      </c>
      <c r="AH38" s="1" t="s">
        <v>84</v>
      </c>
      <c r="AI38" s="1" t="s">
        <v>84</v>
      </c>
      <c r="AJ38" s="1" t="s">
        <v>84</v>
      </c>
      <c r="AK38" s="1" t="s">
        <v>84</v>
      </c>
      <c r="AL38" s="1" t="s">
        <v>84</v>
      </c>
      <c r="AM38" s="1" t="s">
        <v>84</v>
      </c>
      <c r="AN38" s="1" t="s">
        <v>84</v>
      </c>
      <c r="AO38" s="1" t="s">
        <v>84</v>
      </c>
      <c r="AP38" s="1" t="s">
        <v>84</v>
      </c>
      <c r="AQ38" s="1" t="s">
        <v>84</v>
      </c>
      <c r="AR38" s="1" t="s">
        <v>84</v>
      </c>
    </row>
    <row r="39" spans="1:44" x14ac:dyDescent="0.35">
      <c r="A39" t="s">
        <v>94</v>
      </c>
      <c r="B39">
        <v>387</v>
      </c>
      <c r="C39">
        <v>25</v>
      </c>
      <c r="D39">
        <v>183</v>
      </c>
      <c r="E39">
        <v>0</v>
      </c>
      <c r="F39">
        <v>122</v>
      </c>
      <c r="G39">
        <v>57</v>
      </c>
      <c r="H39">
        <v>4</v>
      </c>
      <c r="I39">
        <v>194</v>
      </c>
      <c r="J39">
        <v>0</v>
      </c>
      <c r="K39">
        <v>189</v>
      </c>
      <c r="L39">
        <v>5</v>
      </c>
      <c r="M39">
        <v>155</v>
      </c>
      <c r="N39">
        <v>151</v>
      </c>
      <c r="O39">
        <v>76</v>
      </c>
      <c r="P39">
        <v>5</v>
      </c>
      <c r="Q39">
        <v>2</v>
      </c>
      <c r="R39">
        <v>12</v>
      </c>
      <c r="S39">
        <v>1</v>
      </c>
      <c r="T39">
        <v>169</v>
      </c>
      <c r="U39">
        <v>8</v>
      </c>
      <c r="V39">
        <v>120</v>
      </c>
      <c r="W39" s="29">
        <v>78</v>
      </c>
      <c r="X39" s="1">
        <v>0.14728682170542637</v>
      </c>
      <c r="Y39" s="1">
        <v>0.48837209302325579</v>
      </c>
      <c r="Z39" s="1">
        <v>0.19638242894056848</v>
      </c>
      <c r="AA39" s="1">
        <v>0.20155038759689922</v>
      </c>
      <c r="AB39" s="1">
        <v>0.3152454780361757</v>
      </c>
      <c r="AC39" s="1">
        <v>0</v>
      </c>
      <c r="AD39" s="1">
        <v>0.39018087855297157</v>
      </c>
      <c r="AE39" s="1">
        <v>0.31007751937984496</v>
      </c>
      <c r="AF39" s="1">
        <v>0.1201923076923077</v>
      </c>
      <c r="AG39" s="1">
        <v>0.87980769230769229</v>
      </c>
      <c r="AH39" s="1">
        <v>0</v>
      </c>
      <c r="AI39" s="1">
        <v>2.0202020202020204E-2</v>
      </c>
      <c r="AJ39" s="1">
        <v>0.97979797979797978</v>
      </c>
      <c r="AK39" s="1">
        <v>3.125E-2</v>
      </c>
      <c r="AL39" s="1">
        <v>0.96875</v>
      </c>
      <c r="AM39" s="1">
        <v>2.5380710659898477E-2</v>
      </c>
      <c r="AN39" s="1">
        <v>1.015228426395939E-2</v>
      </c>
      <c r="AO39" s="1">
        <v>6.0913705583756347E-2</v>
      </c>
      <c r="AP39" s="1">
        <v>5.076142131979695E-3</v>
      </c>
      <c r="AQ39" s="1">
        <v>0.85786802030456855</v>
      </c>
      <c r="AR39" s="1">
        <v>4.060913705583756E-2</v>
      </c>
    </row>
    <row r="40" spans="1:44" x14ac:dyDescent="0.35">
      <c r="A40" t="s">
        <v>82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 s="29">
        <v>0</v>
      </c>
      <c r="X40" s="1" t="s">
        <v>84</v>
      </c>
      <c r="Y40" s="1" t="s">
        <v>84</v>
      </c>
      <c r="Z40" s="1" t="s">
        <v>84</v>
      </c>
      <c r="AA40" s="1" t="s">
        <v>84</v>
      </c>
      <c r="AB40" s="1" t="s">
        <v>84</v>
      </c>
      <c r="AC40" s="1" t="s">
        <v>84</v>
      </c>
      <c r="AD40" s="1" t="s">
        <v>84</v>
      </c>
      <c r="AE40" s="1" t="s">
        <v>84</v>
      </c>
      <c r="AF40" s="1" t="s">
        <v>84</v>
      </c>
      <c r="AG40" s="1" t="s">
        <v>84</v>
      </c>
      <c r="AH40" s="1" t="s">
        <v>84</v>
      </c>
      <c r="AI40" s="1" t="s">
        <v>84</v>
      </c>
      <c r="AJ40" s="1" t="s">
        <v>84</v>
      </c>
      <c r="AK40" s="1" t="s">
        <v>84</v>
      </c>
      <c r="AL40" s="1" t="s">
        <v>84</v>
      </c>
      <c r="AM40" s="1" t="s">
        <v>84</v>
      </c>
      <c r="AN40" s="1" t="s">
        <v>84</v>
      </c>
      <c r="AO40" s="1" t="s">
        <v>84</v>
      </c>
      <c r="AP40" s="1" t="s">
        <v>84</v>
      </c>
      <c r="AQ40" s="1" t="s">
        <v>84</v>
      </c>
      <c r="AR40" s="1" t="s">
        <v>84</v>
      </c>
    </row>
    <row r="41" spans="1:44" x14ac:dyDescent="0.35">
      <c r="A41" t="s">
        <v>95</v>
      </c>
      <c r="B41">
        <v>555</v>
      </c>
      <c r="C41">
        <v>285</v>
      </c>
      <c r="D41">
        <v>269</v>
      </c>
      <c r="E41">
        <v>0</v>
      </c>
      <c r="F41">
        <v>0</v>
      </c>
      <c r="G41">
        <v>1</v>
      </c>
      <c r="H41">
        <v>554</v>
      </c>
      <c r="I41">
        <v>1</v>
      </c>
      <c r="J41">
        <v>0</v>
      </c>
      <c r="K41">
        <v>0</v>
      </c>
      <c r="L41">
        <v>26</v>
      </c>
      <c r="M41">
        <v>528</v>
      </c>
      <c r="N41">
        <v>1</v>
      </c>
      <c r="O41">
        <v>0</v>
      </c>
      <c r="P41">
        <v>29</v>
      </c>
      <c r="Q41">
        <v>2</v>
      </c>
      <c r="R41">
        <v>6</v>
      </c>
      <c r="S41">
        <v>0</v>
      </c>
      <c r="T41">
        <v>499</v>
      </c>
      <c r="U41">
        <v>0</v>
      </c>
      <c r="V41">
        <v>1</v>
      </c>
      <c r="W41" s="29">
        <v>18</v>
      </c>
      <c r="X41" s="1">
        <v>1.8018018018018018E-3</v>
      </c>
      <c r="Y41" s="1">
        <v>0</v>
      </c>
      <c r="Z41" s="1">
        <v>0</v>
      </c>
      <c r="AA41" s="1">
        <v>3.2432432432432434E-2</v>
      </c>
      <c r="AB41" s="1">
        <v>0</v>
      </c>
      <c r="AC41" s="1">
        <v>0</v>
      </c>
      <c r="AD41" s="1">
        <v>1.8018018018018018E-3</v>
      </c>
      <c r="AE41" s="1">
        <v>1.8018018018018018E-3</v>
      </c>
      <c r="AF41" s="1">
        <v>0.51444043321299637</v>
      </c>
      <c r="AG41" s="1">
        <v>0.48555956678700363</v>
      </c>
      <c r="AH41" s="1">
        <v>0</v>
      </c>
      <c r="AI41" s="1">
        <v>0.99819819819819822</v>
      </c>
      <c r="AJ41" s="1">
        <v>1.8018018018018018E-3</v>
      </c>
      <c r="AK41" s="1">
        <v>4.6931407942238268E-2</v>
      </c>
      <c r="AL41" s="1">
        <v>0.95306859205776173</v>
      </c>
      <c r="AM41" s="1">
        <v>5.4104477611940295E-2</v>
      </c>
      <c r="AN41" s="1">
        <v>3.7313432835820895E-3</v>
      </c>
      <c r="AO41" s="1">
        <v>1.1194029850746268E-2</v>
      </c>
      <c r="AP41" s="1">
        <v>0</v>
      </c>
      <c r="AQ41" s="1">
        <v>0.93097014925373134</v>
      </c>
      <c r="AR41" s="1">
        <v>0</v>
      </c>
    </row>
    <row r="42" spans="1:44" x14ac:dyDescent="0.35">
      <c r="A42" t="s">
        <v>69</v>
      </c>
      <c r="B42">
        <v>25420</v>
      </c>
      <c r="C42">
        <v>10888</v>
      </c>
      <c r="D42">
        <v>13218</v>
      </c>
      <c r="E42">
        <v>0</v>
      </c>
      <c r="F42">
        <v>87</v>
      </c>
      <c r="G42">
        <v>1227</v>
      </c>
      <c r="H42">
        <v>20288</v>
      </c>
      <c r="I42">
        <v>1546</v>
      </c>
      <c r="J42">
        <v>511</v>
      </c>
      <c r="K42">
        <v>3075</v>
      </c>
      <c r="L42">
        <v>1165</v>
      </c>
      <c r="M42">
        <v>15456</v>
      </c>
      <c r="N42">
        <v>1749</v>
      </c>
      <c r="O42">
        <v>7050</v>
      </c>
      <c r="P42">
        <v>802</v>
      </c>
      <c r="Q42">
        <v>248</v>
      </c>
      <c r="R42">
        <v>1282</v>
      </c>
      <c r="S42">
        <v>50</v>
      </c>
      <c r="T42">
        <v>14878</v>
      </c>
      <c r="U42">
        <v>562</v>
      </c>
      <c r="V42">
        <v>952</v>
      </c>
      <c r="W42" s="29">
        <v>7284</v>
      </c>
      <c r="X42" s="1">
        <v>4.82690794649882E-2</v>
      </c>
      <c r="Y42" s="1">
        <v>0.12096774193548387</v>
      </c>
      <c r="Z42" s="1">
        <v>0.27734067663257278</v>
      </c>
      <c r="AA42" s="1">
        <v>0.2865460267505901</v>
      </c>
      <c r="AB42" s="1">
        <v>3.4225019669551536E-3</v>
      </c>
      <c r="AC42" s="1">
        <v>2.0102281667977971E-2</v>
      </c>
      <c r="AD42" s="1">
        <v>6.8804091266719117E-2</v>
      </c>
      <c r="AE42" s="1">
        <v>3.7450826121164439E-2</v>
      </c>
      <c r="AF42" s="1">
        <v>0.4516717829585995</v>
      </c>
      <c r="AG42" s="1">
        <v>0.54832821704140045</v>
      </c>
      <c r="AH42" s="1">
        <v>0</v>
      </c>
      <c r="AI42" s="1">
        <v>0.92919300174040487</v>
      </c>
      <c r="AJ42" s="1">
        <v>7.0806998259595133E-2</v>
      </c>
      <c r="AK42" s="1">
        <v>7.009205222309127E-2</v>
      </c>
      <c r="AL42" s="1">
        <v>0.92990794777690877</v>
      </c>
      <c r="AM42" s="1">
        <v>4.500056110425317E-2</v>
      </c>
      <c r="AN42" s="1">
        <v>1.3915385478621927E-2</v>
      </c>
      <c r="AO42" s="1">
        <v>7.193356525642465E-2</v>
      </c>
      <c r="AP42" s="1">
        <v>2.8055212658511953E-3</v>
      </c>
      <c r="AQ42" s="1">
        <v>0.83481090786668166</v>
      </c>
      <c r="AR42" s="1">
        <v>3.1534059028167437E-2</v>
      </c>
    </row>
    <row r="43" spans="1:44" x14ac:dyDescent="0.35">
      <c r="A43" t="s">
        <v>70</v>
      </c>
      <c r="B43">
        <v>7189</v>
      </c>
      <c r="C43">
        <v>559</v>
      </c>
      <c r="D43">
        <v>4505</v>
      </c>
      <c r="E43">
        <v>0</v>
      </c>
      <c r="F43">
        <v>988</v>
      </c>
      <c r="G43">
        <v>1137</v>
      </c>
      <c r="H43">
        <v>467</v>
      </c>
      <c r="I43">
        <v>1837</v>
      </c>
      <c r="J43">
        <v>1612</v>
      </c>
      <c r="K43">
        <v>3273</v>
      </c>
      <c r="L43">
        <v>184</v>
      </c>
      <c r="M43">
        <v>2527</v>
      </c>
      <c r="N43">
        <v>3162</v>
      </c>
      <c r="O43">
        <v>1316</v>
      </c>
      <c r="P43">
        <v>60</v>
      </c>
      <c r="Q43">
        <v>142</v>
      </c>
      <c r="R43">
        <v>453</v>
      </c>
      <c r="S43">
        <v>44</v>
      </c>
      <c r="T43">
        <v>3922</v>
      </c>
      <c r="U43">
        <v>55</v>
      </c>
      <c r="V43">
        <v>1429</v>
      </c>
      <c r="W43" s="29">
        <v>1136</v>
      </c>
      <c r="X43" s="1">
        <v>0.15815829739880372</v>
      </c>
      <c r="Y43" s="1">
        <v>0.45527889831687302</v>
      </c>
      <c r="Z43" s="1">
        <v>0.1830574488802337</v>
      </c>
      <c r="AA43" s="1">
        <v>0.15801919599387954</v>
      </c>
      <c r="AB43" s="1">
        <v>0.13743218806509946</v>
      </c>
      <c r="AC43" s="1">
        <v>0.22423146473779385</v>
      </c>
      <c r="AD43" s="1">
        <v>0.43983864237028791</v>
      </c>
      <c r="AE43" s="1">
        <v>0.19877590763666714</v>
      </c>
      <c r="AF43" s="1">
        <v>0.1103870458135861</v>
      </c>
      <c r="AG43" s="1">
        <v>0.88961295418641395</v>
      </c>
      <c r="AH43" s="1">
        <v>0</v>
      </c>
      <c r="AI43" s="1">
        <v>0.20269097222222221</v>
      </c>
      <c r="AJ43" s="1">
        <v>0.79730902777777779</v>
      </c>
      <c r="AK43" s="1">
        <v>6.7871634083364066E-2</v>
      </c>
      <c r="AL43" s="1">
        <v>0.93212836591663595</v>
      </c>
      <c r="AM43" s="1">
        <v>1.2831479897348161E-2</v>
      </c>
      <c r="AN43" s="1">
        <v>3.0367835757057315E-2</v>
      </c>
      <c r="AO43" s="1">
        <v>9.6877673224978617E-2</v>
      </c>
      <c r="AP43" s="1">
        <v>9.4097519247219839E-3</v>
      </c>
      <c r="AQ43" s="1">
        <v>0.83875106928999144</v>
      </c>
      <c r="AR43" s="1">
        <v>1.1762189905902481E-2</v>
      </c>
    </row>
    <row r="44" spans="1:44" x14ac:dyDescent="0.35">
      <c r="A44" t="s">
        <v>71</v>
      </c>
      <c r="B44">
        <v>24464</v>
      </c>
      <c r="C44">
        <v>1920</v>
      </c>
      <c r="D44">
        <v>11946</v>
      </c>
      <c r="E44">
        <v>0</v>
      </c>
      <c r="F44">
        <v>627</v>
      </c>
      <c r="G44">
        <v>9971</v>
      </c>
      <c r="H44">
        <v>325</v>
      </c>
      <c r="I44">
        <v>19665</v>
      </c>
      <c r="J44">
        <v>443</v>
      </c>
      <c r="K44">
        <v>4031</v>
      </c>
      <c r="L44">
        <v>701</v>
      </c>
      <c r="M44">
        <v>6353</v>
      </c>
      <c r="N44">
        <v>4576</v>
      </c>
      <c r="O44">
        <v>12834</v>
      </c>
      <c r="P44">
        <v>152</v>
      </c>
      <c r="Q44">
        <v>280</v>
      </c>
      <c r="R44">
        <v>2553</v>
      </c>
      <c r="S44">
        <v>25</v>
      </c>
      <c r="T44">
        <v>8999</v>
      </c>
      <c r="U44">
        <v>574</v>
      </c>
      <c r="V44">
        <v>1468</v>
      </c>
      <c r="W44" s="29">
        <v>10656</v>
      </c>
      <c r="X44" s="1">
        <v>0.40757848266841074</v>
      </c>
      <c r="Y44" s="1">
        <v>0.16477272727272727</v>
      </c>
      <c r="Z44" s="1">
        <v>0.52460758665794638</v>
      </c>
      <c r="AA44" s="1">
        <v>0.43557880967952911</v>
      </c>
      <c r="AB44" s="1">
        <v>2.5629496402877698E-2</v>
      </c>
      <c r="AC44" s="1">
        <v>1.8108240680183126E-2</v>
      </c>
      <c r="AD44" s="1">
        <v>0.18705035971223022</v>
      </c>
      <c r="AE44" s="1">
        <v>6.0006540222367559E-2</v>
      </c>
      <c r="AF44" s="1">
        <v>0.13846819558632625</v>
      </c>
      <c r="AG44" s="1">
        <v>0.86153180441367372</v>
      </c>
      <c r="AH44" s="1">
        <v>0</v>
      </c>
      <c r="AI44" s="1">
        <v>1.6258129064532265E-2</v>
      </c>
      <c r="AJ44" s="1">
        <v>0.98374187093546772</v>
      </c>
      <c r="AK44" s="1">
        <v>9.937624043096116E-2</v>
      </c>
      <c r="AL44" s="1">
        <v>0.90062375956903884</v>
      </c>
      <c r="AM44" s="1">
        <v>1.2079790193117699E-2</v>
      </c>
      <c r="AN44" s="1">
        <v>2.2252245092585235E-2</v>
      </c>
      <c r="AO44" s="1">
        <v>0.20289279186203607</v>
      </c>
      <c r="AP44" s="1">
        <v>1.9868075975522531E-3</v>
      </c>
      <c r="AQ44" s="1">
        <v>0.71517126281490906</v>
      </c>
      <c r="AR44" s="1">
        <v>4.5617102439799731E-2</v>
      </c>
    </row>
    <row r="45" spans="1:44" x14ac:dyDescent="0.35">
      <c r="A45" t="s">
        <v>83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 s="29">
        <v>0</v>
      </c>
      <c r="X45" s="1" t="s">
        <v>84</v>
      </c>
      <c r="Y45" s="1" t="s">
        <v>84</v>
      </c>
      <c r="Z45" s="1" t="s">
        <v>84</v>
      </c>
      <c r="AA45" s="1" t="s">
        <v>84</v>
      </c>
      <c r="AB45" s="1" t="s">
        <v>84</v>
      </c>
      <c r="AC45" s="1" t="s">
        <v>84</v>
      </c>
      <c r="AD45" s="1" t="s">
        <v>84</v>
      </c>
      <c r="AE45" s="1" t="s">
        <v>84</v>
      </c>
      <c r="AF45" s="1" t="s">
        <v>84</v>
      </c>
      <c r="AG45" s="1" t="s">
        <v>84</v>
      </c>
      <c r="AH45" s="1" t="s">
        <v>84</v>
      </c>
      <c r="AI45" s="1" t="s">
        <v>84</v>
      </c>
      <c r="AJ45" s="1" t="s">
        <v>84</v>
      </c>
      <c r="AK45" s="1" t="s">
        <v>84</v>
      </c>
      <c r="AL45" s="1" t="s">
        <v>84</v>
      </c>
      <c r="AM45" s="1" t="s">
        <v>84</v>
      </c>
      <c r="AN45" s="1" t="s">
        <v>84</v>
      </c>
      <c r="AO45" s="1" t="s">
        <v>84</v>
      </c>
      <c r="AP45" s="1" t="s">
        <v>84</v>
      </c>
      <c r="AQ45" s="1" t="s">
        <v>84</v>
      </c>
      <c r="AR45" s="1" t="s">
        <v>84</v>
      </c>
    </row>
    <row r="46" spans="1:44" x14ac:dyDescent="0.35">
      <c r="A46" t="s">
        <v>73</v>
      </c>
      <c r="B46">
        <v>75</v>
      </c>
      <c r="C46">
        <v>2</v>
      </c>
      <c r="D46">
        <v>73</v>
      </c>
      <c r="E46">
        <v>0</v>
      </c>
      <c r="F46">
        <v>0</v>
      </c>
      <c r="G46">
        <v>0</v>
      </c>
      <c r="H46">
        <v>0</v>
      </c>
      <c r="I46">
        <v>75</v>
      </c>
      <c r="J46">
        <v>0</v>
      </c>
      <c r="K46">
        <v>0</v>
      </c>
      <c r="L46">
        <v>35</v>
      </c>
      <c r="M46">
        <v>29</v>
      </c>
      <c r="N46">
        <v>5</v>
      </c>
      <c r="O46">
        <v>6</v>
      </c>
      <c r="P46">
        <v>1</v>
      </c>
      <c r="Q46">
        <v>0</v>
      </c>
      <c r="R46">
        <v>16</v>
      </c>
      <c r="S46">
        <v>0</v>
      </c>
      <c r="T46">
        <v>47</v>
      </c>
      <c r="U46">
        <v>2</v>
      </c>
      <c r="V46">
        <v>8</v>
      </c>
      <c r="W46" s="29">
        <v>3</v>
      </c>
      <c r="X46" s="1">
        <v>0</v>
      </c>
      <c r="Y46" s="1">
        <v>0</v>
      </c>
      <c r="Z46" s="1">
        <v>0.08</v>
      </c>
      <c r="AA46" s="1">
        <v>0.04</v>
      </c>
      <c r="AB46" s="1">
        <v>0</v>
      </c>
      <c r="AC46" s="1">
        <v>0</v>
      </c>
      <c r="AD46" s="1">
        <v>6.6666666666666666E-2</v>
      </c>
      <c r="AE46" s="1">
        <v>0.10666666666666667</v>
      </c>
      <c r="AF46" s="1">
        <v>2.6666666666666668E-2</v>
      </c>
      <c r="AG46" s="1">
        <v>0.97333333333333338</v>
      </c>
      <c r="AH46" s="1">
        <v>0</v>
      </c>
      <c r="AI46" s="1">
        <v>0</v>
      </c>
      <c r="AJ46" s="1">
        <v>1</v>
      </c>
      <c r="AK46" s="1">
        <v>0.546875</v>
      </c>
      <c r="AL46" s="1">
        <v>0.453125</v>
      </c>
      <c r="AM46" s="1">
        <v>1.5151515151515152E-2</v>
      </c>
      <c r="AN46" s="1">
        <v>0</v>
      </c>
      <c r="AO46" s="1">
        <v>0.24242424242424243</v>
      </c>
      <c r="AP46" s="1">
        <v>0</v>
      </c>
      <c r="AQ46" s="1">
        <v>0.71212121212121215</v>
      </c>
      <c r="AR46" s="1">
        <v>3.0303030303030304E-2</v>
      </c>
    </row>
    <row r="47" spans="1:44" x14ac:dyDescent="0.35">
      <c r="A47" t="s">
        <v>74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 s="29">
        <v>0</v>
      </c>
      <c r="X47" s="1" t="s">
        <v>84</v>
      </c>
      <c r="Y47" s="1" t="s">
        <v>84</v>
      </c>
      <c r="Z47" s="1" t="s">
        <v>84</v>
      </c>
      <c r="AA47" s="1" t="s">
        <v>84</v>
      </c>
      <c r="AB47" s="1" t="s">
        <v>84</v>
      </c>
      <c r="AC47" s="1" t="s">
        <v>84</v>
      </c>
      <c r="AD47" s="1" t="s">
        <v>84</v>
      </c>
      <c r="AE47" s="1" t="s">
        <v>84</v>
      </c>
      <c r="AF47" s="1" t="s">
        <v>84</v>
      </c>
      <c r="AG47" s="1" t="s">
        <v>84</v>
      </c>
      <c r="AH47" s="1" t="s">
        <v>84</v>
      </c>
      <c r="AI47" s="1" t="s">
        <v>84</v>
      </c>
      <c r="AJ47" s="1" t="s">
        <v>84</v>
      </c>
      <c r="AK47" s="1" t="s">
        <v>84</v>
      </c>
      <c r="AL47" s="1" t="s">
        <v>84</v>
      </c>
      <c r="AM47" s="1" t="s">
        <v>84</v>
      </c>
      <c r="AN47" s="1" t="s">
        <v>84</v>
      </c>
      <c r="AO47" s="1" t="s">
        <v>84</v>
      </c>
      <c r="AP47" s="1" t="s">
        <v>84</v>
      </c>
      <c r="AQ47" s="1" t="s">
        <v>84</v>
      </c>
      <c r="AR47" s="1" t="s">
        <v>84</v>
      </c>
    </row>
    <row r="48" spans="1:44" x14ac:dyDescent="0.35">
      <c r="A48" t="s">
        <v>75</v>
      </c>
      <c r="B48">
        <v>232</v>
      </c>
      <c r="C48">
        <v>115</v>
      </c>
      <c r="D48">
        <v>117</v>
      </c>
      <c r="E48">
        <v>0</v>
      </c>
      <c r="F48">
        <v>0</v>
      </c>
      <c r="G48">
        <v>0</v>
      </c>
      <c r="H48">
        <v>232</v>
      </c>
      <c r="I48">
        <v>0</v>
      </c>
      <c r="J48">
        <v>0</v>
      </c>
      <c r="K48">
        <v>0</v>
      </c>
      <c r="L48">
        <v>17</v>
      </c>
      <c r="M48">
        <v>215</v>
      </c>
      <c r="N48">
        <v>0</v>
      </c>
      <c r="O48">
        <v>0</v>
      </c>
      <c r="P48">
        <v>19</v>
      </c>
      <c r="Q48">
        <v>15</v>
      </c>
      <c r="R48">
        <v>13</v>
      </c>
      <c r="S48">
        <v>0</v>
      </c>
      <c r="T48">
        <v>184</v>
      </c>
      <c r="U48">
        <v>0</v>
      </c>
      <c r="V48">
        <v>1</v>
      </c>
      <c r="W48" s="29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4.3103448275862068E-3</v>
      </c>
      <c r="AF48" s="1">
        <v>0.49568965517241381</v>
      </c>
      <c r="AG48" s="1">
        <v>0.50431034482758619</v>
      </c>
      <c r="AH48" s="1">
        <v>0</v>
      </c>
      <c r="AI48" s="1">
        <v>1</v>
      </c>
      <c r="AJ48" s="1">
        <v>0</v>
      </c>
      <c r="AK48" s="1">
        <v>7.3275862068965511E-2</v>
      </c>
      <c r="AL48" s="1">
        <v>0.92672413793103448</v>
      </c>
      <c r="AM48" s="1">
        <v>8.2251082251082255E-2</v>
      </c>
      <c r="AN48" s="1">
        <v>6.4935064935064929E-2</v>
      </c>
      <c r="AO48" s="1">
        <v>5.627705627705628E-2</v>
      </c>
      <c r="AP48" s="1">
        <v>0</v>
      </c>
      <c r="AQ48" s="1">
        <v>0.79653679653679654</v>
      </c>
      <c r="AR48" s="1">
        <v>0</v>
      </c>
    </row>
    <row r="49" spans="1:44" x14ac:dyDescent="0.35">
      <c r="A49" t="s">
        <v>76</v>
      </c>
      <c r="B49">
        <v>963</v>
      </c>
      <c r="C49">
        <v>274</v>
      </c>
      <c r="D49">
        <v>485</v>
      </c>
      <c r="E49">
        <v>0</v>
      </c>
      <c r="F49">
        <v>11</v>
      </c>
      <c r="G49">
        <v>193</v>
      </c>
      <c r="H49">
        <v>422</v>
      </c>
      <c r="I49">
        <v>440</v>
      </c>
      <c r="J49">
        <v>5</v>
      </c>
      <c r="K49">
        <v>96</v>
      </c>
      <c r="L49">
        <v>79</v>
      </c>
      <c r="M49">
        <v>536</v>
      </c>
      <c r="N49">
        <v>79</v>
      </c>
      <c r="O49">
        <v>269</v>
      </c>
      <c r="P49">
        <v>11</v>
      </c>
      <c r="Q49">
        <v>4</v>
      </c>
      <c r="R49">
        <v>133</v>
      </c>
      <c r="S49">
        <v>3</v>
      </c>
      <c r="T49">
        <v>559</v>
      </c>
      <c r="U49">
        <v>169</v>
      </c>
      <c r="V49">
        <v>29</v>
      </c>
      <c r="W49" s="29">
        <v>69</v>
      </c>
      <c r="X49" s="1">
        <v>0.20041536863966772</v>
      </c>
      <c r="Y49" s="1">
        <v>9.9688473520249218E-2</v>
      </c>
      <c r="Z49" s="1">
        <v>0.27933541017653168</v>
      </c>
      <c r="AA49" s="1">
        <v>7.1651090342679122E-2</v>
      </c>
      <c r="AB49" s="1">
        <v>1.142263759086189E-2</v>
      </c>
      <c r="AC49" s="1">
        <v>5.1921079958463139E-3</v>
      </c>
      <c r="AD49" s="1">
        <v>8.2035306334371755E-2</v>
      </c>
      <c r="AE49" s="1">
        <v>3.0114226375908618E-2</v>
      </c>
      <c r="AF49" s="1">
        <v>0.36100131752305664</v>
      </c>
      <c r="AG49" s="1">
        <v>0.63899868247694336</v>
      </c>
      <c r="AH49" s="1">
        <v>0</v>
      </c>
      <c r="AI49" s="1">
        <v>0.48955916473317868</v>
      </c>
      <c r="AJ49" s="1">
        <v>0.51044083526682138</v>
      </c>
      <c r="AK49" s="1">
        <v>0.12845528455284552</v>
      </c>
      <c r="AL49" s="1">
        <v>0.87154471544715451</v>
      </c>
      <c r="AM49" s="1">
        <v>1.2514220705346985E-2</v>
      </c>
      <c r="AN49" s="1">
        <v>4.5506257110352671E-3</v>
      </c>
      <c r="AO49" s="1">
        <v>0.15130830489192265</v>
      </c>
      <c r="AP49" s="1">
        <v>3.4129692832764505E-3</v>
      </c>
      <c r="AQ49" s="1">
        <v>0.63594994311717856</v>
      </c>
      <c r="AR49" s="1">
        <v>0.19226393629124006</v>
      </c>
    </row>
    <row r="50" spans="1:44" x14ac:dyDescent="0.35">
      <c r="A50" t="s">
        <v>96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 s="29">
        <v>0</v>
      </c>
      <c r="X50" s="1" t="s">
        <v>84</v>
      </c>
      <c r="Y50" s="1" t="s">
        <v>84</v>
      </c>
      <c r="Z50" s="1" t="s">
        <v>84</v>
      </c>
      <c r="AA50" s="1" t="s">
        <v>84</v>
      </c>
      <c r="AB50" s="1" t="s">
        <v>84</v>
      </c>
      <c r="AC50" s="1" t="s">
        <v>84</v>
      </c>
      <c r="AD50" s="1" t="s">
        <v>84</v>
      </c>
      <c r="AE50" s="1" t="s">
        <v>84</v>
      </c>
      <c r="AF50" s="1" t="s">
        <v>84</v>
      </c>
      <c r="AG50" s="1" t="s">
        <v>84</v>
      </c>
      <c r="AH50" s="1" t="s">
        <v>84</v>
      </c>
      <c r="AI50" s="1" t="s">
        <v>84</v>
      </c>
      <c r="AJ50" s="1" t="s">
        <v>84</v>
      </c>
      <c r="AK50" s="1" t="s">
        <v>84</v>
      </c>
      <c r="AL50" s="1" t="s">
        <v>84</v>
      </c>
      <c r="AM50" s="1" t="s">
        <v>84</v>
      </c>
      <c r="AN50" s="1" t="s">
        <v>84</v>
      </c>
      <c r="AO50" s="1" t="s">
        <v>84</v>
      </c>
      <c r="AP50" s="1" t="s">
        <v>84</v>
      </c>
      <c r="AQ50" s="1" t="s">
        <v>84</v>
      </c>
      <c r="AR50" s="1" t="s">
        <v>84</v>
      </c>
    </row>
    <row r="51" spans="1:44" x14ac:dyDescent="0.35">
      <c r="A51" t="s">
        <v>77</v>
      </c>
      <c r="B51">
        <v>548</v>
      </c>
      <c r="C51">
        <v>271</v>
      </c>
      <c r="D51">
        <v>276</v>
      </c>
      <c r="E51">
        <v>0</v>
      </c>
      <c r="F51">
        <v>0</v>
      </c>
      <c r="G51">
        <v>1</v>
      </c>
      <c r="H51">
        <v>528</v>
      </c>
      <c r="I51">
        <v>20</v>
      </c>
      <c r="J51">
        <v>0</v>
      </c>
      <c r="K51">
        <v>0</v>
      </c>
      <c r="L51">
        <v>11</v>
      </c>
      <c r="M51">
        <v>534</v>
      </c>
      <c r="N51">
        <v>3</v>
      </c>
      <c r="O51">
        <v>0</v>
      </c>
      <c r="P51">
        <v>30</v>
      </c>
      <c r="Q51">
        <v>5</v>
      </c>
      <c r="R51">
        <v>19</v>
      </c>
      <c r="S51">
        <v>0</v>
      </c>
      <c r="T51">
        <v>491</v>
      </c>
      <c r="U51">
        <v>6</v>
      </c>
      <c r="V51">
        <v>3</v>
      </c>
      <c r="W51" s="29">
        <v>0</v>
      </c>
      <c r="X51" s="1">
        <v>1.8248175182481751E-3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5.4744525547445258E-3</v>
      </c>
      <c r="AE51" s="1">
        <v>5.4744525547445258E-3</v>
      </c>
      <c r="AF51" s="1">
        <v>0.49542961608775138</v>
      </c>
      <c r="AG51" s="1">
        <v>0.50457038391224862</v>
      </c>
      <c r="AH51" s="1">
        <v>0</v>
      </c>
      <c r="AI51" s="1">
        <v>0.96350364963503654</v>
      </c>
      <c r="AJ51" s="1">
        <v>3.6496350364963501E-2</v>
      </c>
      <c r="AK51" s="1">
        <v>2.0183486238532111E-2</v>
      </c>
      <c r="AL51" s="1">
        <v>0.97981651376146794</v>
      </c>
      <c r="AM51" s="1">
        <v>5.4446460980036297E-2</v>
      </c>
      <c r="AN51" s="1">
        <v>9.0744101633393835E-3</v>
      </c>
      <c r="AO51" s="1">
        <v>3.4482758620689655E-2</v>
      </c>
      <c r="AP51" s="1">
        <v>0</v>
      </c>
      <c r="AQ51" s="1">
        <v>0.89110707803992739</v>
      </c>
      <c r="AR51" s="1">
        <v>1.0889292196007259E-2</v>
      </c>
    </row>
    <row r="52" spans="1:44" x14ac:dyDescent="0.35">
      <c r="A52" t="s">
        <v>97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 s="29">
        <v>0</v>
      </c>
      <c r="X52" s="1" t="s">
        <v>84</v>
      </c>
      <c r="Y52" s="1" t="s">
        <v>84</v>
      </c>
      <c r="Z52" s="1" t="s">
        <v>84</v>
      </c>
      <c r="AA52" s="1" t="s">
        <v>84</v>
      </c>
      <c r="AB52" s="1" t="s">
        <v>84</v>
      </c>
      <c r="AC52" s="1" t="s">
        <v>84</v>
      </c>
      <c r="AD52" s="1" t="s">
        <v>84</v>
      </c>
      <c r="AE52" s="1" t="s">
        <v>84</v>
      </c>
      <c r="AF52" s="1" t="s">
        <v>84</v>
      </c>
      <c r="AG52" s="1" t="s">
        <v>84</v>
      </c>
      <c r="AH52" s="1" t="s">
        <v>84</v>
      </c>
      <c r="AI52" s="1" t="s">
        <v>84</v>
      </c>
      <c r="AJ52" s="1" t="s">
        <v>84</v>
      </c>
      <c r="AK52" s="1" t="s">
        <v>84</v>
      </c>
      <c r="AL52" s="1" t="s">
        <v>84</v>
      </c>
      <c r="AM52" s="1" t="s">
        <v>84</v>
      </c>
      <c r="AN52" s="1" t="s">
        <v>84</v>
      </c>
      <c r="AO52" s="1" t="s">
        <v>84</v>
      </c>
      <c r="AP52" s="1" t="s">
        <v>84</v>
      </c>
      <c r="AQ52" s="1" t="s">
        <v>84</v>
      </c>
      <c r="AR52" s="1" t="s">
        <v>84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FDEA9-87EA-4D32-956E-E11DBF1E576C}">
  <sheetPr codeName="Sheet8"/>
  <dimension ref="A1:AR52"/>
  <sheetViews>
    <sheetView zoomScale="70" zoomScaleNormal="70" workbookViewId="0">
      <selection activeCell="W2" sqref="W2:W52"/>
    </sheetView>
  </sheetViews>
  <sheetFormatPr defaultColWidth="8" defaultRowHeight="14.5" x14ac:dyDescent="0.35"/>
  <cols>
    <col min="1" max="1" width="45.81640625" bestFit="1" customWidth="1"/>
    <col min="2" max="22" width="8" customWidth="1"/>
    <col min="23" max="42" width="8" style="1" customWidth="1"/>
  </cols>
  <sheetData>
    <row r="1" spans="1:44" s="2" customFormat="1" ht="101.5" x14ac:dyDescent="0.35">
      <c r="A1" s="2" t="s">
        <v>4</v>
      </c>
      <c r="B1" s="2" t="s">
        <v>0</v>
      </c>
      <c r="C1" s="2" t="s">
        <v>5</v>
      </c>
      <c r="D1" s="2" t="s">
        <v>6</v>
      </c>
      <c r="E1" s="2" t="s">
        <v>114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23</v>
      </c>
      <c r="W1" s="3" t="s">
        <v>24</v>
      </c>
      <c r="X1" s="3" t="s">
        <v>25</v>
      </c>
      <c r="Y1" s="3" t="s">
        <v>26</v>
      </c>
      <c r="Z1" s="3" t="s">
        <v>27</v>
      </c>
      <c r="AA1" s="3" t="s">
        <v>28</v>
      </c>
      <c r="AB1" s="3" t="s">
        <v>29</v>
      </c>
      <c r="AC1" s="3" t="s">
        <v>30</v>
      </c>
      <c r="AD1" s="3" t="s">
        <v>31</v>
      </c>
      <c r="AE1" s="3" t="s">
        <v>32</v>
      </c>
      <c r="AF1" s="3" t="s">
        <v>33</v>
      </c>
      <c r="AG1" s="3" t="s">
        <v>34</v>
      </c>
      <c r="AH1" s="3" t="s">
        <v>115</v>
      </c>
      <c r="AI1" s="3" t="s">
        <v>35</v>
      </c>
      <c r="AJ1" s="3" t="s">
        <v>36</v>
      </c>
      <c r="AK1" s="3" t="s">
        <v>37</v>
      </c>
      <c r="AL1" s="3" t="s">
        <v>38</v>
      </c>
      <c r="AM1" s="3" t="s">
        <v>39</v>
      </c>
      <c r="AN1" s="3" t="s">
        <v>40</v>
      </c>
      <c r="AO1" s="3" t="s">
        <v>41</v>
      </c>
      <c r="AP1" s="3" t="s">
        <v>42</v>
      </c>
      <c r="AQ1" s="3" t="s">
        <v>43</v>
      </c>
      <c r="AR1" s="3" t="s">
        <v>44</v>
      </c>
    </row>
    <row r="2" spans="1:44" x14ac:dyDescent="0.35">
      <c r="A2" t="s">
        <v>85</v>
      </c>
      <c r="B2">
        <v>5424</v>
      </c>
      <c r="C2">
        <v>1901</v>
      </c>
      <c r="D2">
        <v>1299</v>
      </c>
      <c r="E2">
        <v>0</v>
      </c>
      <c r="F2">
        <v>303</v>
      </c>
      <c r="G2">
        <v>1921</v>
      </c>
      <c r="H2">
        <v>888</v>
      </c>
      <c r="I2">
        <v>1194</v>
      </c>
      <c r="J2">
        <v>13</v>
      </c>
      <c r="K2">
        <v>3329</v>
      </c>
      <c r="L2">
        <v>111</v>
      </c>
      <c r="M2">
        <v>2360</v>
      </c>
      <c r="N2">
        <v>1000</v>
      </c>
      <c r="O2">
        <v>1953</v>
      </c>
      <c r="P2">
        <v>36</v>
      </c>
      <c r="Q2">
        <v>33</v>
      </c>
      <c r="R2">
        <v>127</v>
      </c>
      <c r="S2">
        <v>6</v>
      </c>
      <c r="T2">
        <v>2805</v>
      </c>
      <c r="U2">
        <v>228</v>
      </c>
      <c r="V2">
        <v>504</v>
      </c>
      <c r="W2" s="29">
        <v>1828</v>
      </c>
      <c r="X2" s="1">
        <v>0.35416666666666669</v>
      </c>
      <c r="Y2" s="1">
        <v>0.61375368731563418</v>
      </c>
      <c r="Z2" s="1">
        <v>0.36006637168141592</v>
      </c>
      <c r="AA2" s="1">
        <v>0.33702064896755163</v>
      </c>
      <c r="AB2" s="1">
        <v>5.5862831858407076E-2</v>
      </c>
      <c r="AC2" s="1">
        <v>2.3967551622418879E-3</v>
      </c>
      <c r="AD2" s="1">
        <v>0.18436578171091444</v>
      </c>
      <c r="AE2" s="1">
        <v>9.2920353982300891E-2</v>
      </c>
      <c r="AF2" s="1">
        <v>0.59406250000000005</v>
      </c>
      <c r="AG2" s="1">
        <v>0.40593750000000001</v>
      </c>
      <c r="AH2" s="1">
        <v>0</v>
      </c>
      <c r="AI2" s="1">
        <v>0.4265129682997118</v>
      </c>
      <c r="AJ2" s="1">
        <v>0.57348703170028814</v>
      </c>
      <c r="AK2" s="1">
        <v>4.4921084581141239E-2</v>
      </c>
      <c r="AL2" s="1">
        <v>0.95507891541885881</v>
      </c>
      <c r="AM2" s="1">
        <v>1.1128284389489953E-2</v>
      </c>
      <c r="AN2" s="1">
        <v>1.0200927357032458E-2</v>
      </c>
      <c r="AO2" s="1">
        <v>3.9258114374034002E-2</v>
      </c>
      <c r="AP2" s="1">
        <v>1.8547140649149924E-3</v>
      </c>
      <c r="AQ2" s="1">
        <v>0.86707882534775893</v>
      </c>
      <c r="AR2" s="1">
        <v>7.0479134466769705E-2</v>
      </c>
    </row>
    <row r="3" spans="1:44" x14ac:dyDescent="0.35">
      <c r="A3" t="s">
        <v>45</v>
      </c>
      <c r="B3">
        <v>26215</v>
      </c>
      <c r="C3">
        <v>10086</v>
      </c>
      <c r="D3">
        <v>7121</v>
      </c>
      <c r="E3">
        <v>0</v>
      </c>
      <c r="F3">
        <v>951</v>
      </c>
      <c r="G3">
        <v>8057</v>
      </c>
      <c r="H3">
        <v>5146</v>
      </c>
      <c r="I3">
        <v>14714</v>
      </c>
      <c r="J3">
        <v>24</v>
      </c>
      <c r="K3">
        <v>6331</v>
      </c>
      <c r="L3">
        <v>1384</v>
      </c>
      <c r="M3">
        <v>14357</v>
      </c>
      <c r="N3">
        <v>1331</v>
      </c>
      <c r="O3">
        <v>9143</v>
      </c>
      <c r="P3">
        <v>412</v>
      </c>
      <c r="Q3">
        <v>346</v>
      </c>
      <c r="R3">
        <v>1105</v>
      </c>
      <c r="S3">
        <v>73</v>
      </c>
      <c r="T3">
        <v>13877</v>
      </c>
      <c r="U3">
        <v>843</v>
      </c>
      <c r="V3">
        <v>1857</v>
      </c>
      <c r="W3" s="29">
        <v>9126</v>
      </c>
      <c r="X3" s="1">
        <v>0.30734312416555409</v>
      </c>
      <c r="Y3" s="1">
        <v>0.24150295632271601</v>
      </c>
      <c r="Z3" s="1">
        <v>0.34876978828914745</v>
      </c>
      <c r="AA3" s="1">
        <v>0.34812130459660501</v>
      </c>
      <c r="AB3" s="1">
        <v>3.627694068281518E-2</v>
      </c>
      <c r="AC3" s="1">
        <v>9.1550638947167655E-4</v>
      </c>
      <c r="AD3" s="1">
        <v>5.0772458516116725E-2</v>
      </c>
      <c r="AE3" s="1">
        <v>7.0837306885370974E-2</v>
      </c>
      <c r="AF3" s="1">
        <v>0.58615679665252518</v>
      </c>
      <c r="AG3" s="1">
        <v>0.41384320334747488</v>
      </c>
      <c r="AH3" s="1">
        <v>0</v>
      </c>
      <c r="AI3" s="1">
        <v>0.25911379657603223</v>
      </c>
      <c r="AJ3" s="1">
        <v>0.74088620342396783</v>
      </c>
      <c r="AK3" s="1">
        <v>8.7923257734578486E-2</v>
      </c>
      <c r="AL3" s="1">
        <v>0.91207674226542146</v>
      </c>
      <c r="AM3" s="1">
        <v>2.4735830931796349E-2</v>
      </c>
      <c r="AN3" s="1">
        <v>2.0773294908741594E-2</v>
      </c>
      <c r="AO3" s="1">
        <v>6.6342459173871271E-2</v>
      </c>
      <c r="AP3" s="1">
        <v>4.3828049951969263E-3</v>
      </c>
      <c r="AQ3" s="1">
        <v>0.83315321805955811</v>
      </c>
      <c r="AR3" s="1">
        <v>5.0612391930835735E-2</v>
      </c>
    </row>
    <row r="4" spans="1:44" x14ac:dyDescent="0.35">
      <c r="A4" t="s">
        <v>46</v>
      </c>
      <c r="B4">
        <v>34822</v>
      </c>
      <c r="C4">
        <v>1884</v>
      </c>
      <c r="D4">
        <v>5748</v>
      </c>
      <c r="E4">
        <v>0</v>
      </c>
      <c r="F4">
        <v>714</v>
      </c>
      <c r="G4">
        <v>26476</v>
      </c>
      <c r="H4">
        <v>963</v>
      </c>
      <c r="I4">
        <v>5503</v>
      </c>
      <c r="J4">
        <v>88</v>
      </c>
      <c r="K4">
        <v>28268</v>
      </c>
      <c r="L4">
        <v>139</v>
      </c>
      <c r="M4">
        <v>6063</v>
      </c>
      <c r="N4">
        <v>2096</v>
      </c>
      <c r="O4">
        <v>26524</v>
      </c>
      <c r="P4">
        <v>65</v>
      </c>
      <c r="Q4">
        <v>77</v>
      </c>
      <c r="R4">
        <v>190</v>
      </c>
      <c r="S4">
        <v>9</v>
      </c>
      <c r="T4">
        <v>6812</v>
      </c>
      <c r="U4">
        <v>202</v>
      </c>
      <c r="V4">
        <v>1189</v>
      </c>
      <c r="W4" s="29">
        <v>26392</v>
      </c>
      <c r="X4" s="1">
        <v>0.76032393314571245</v>
      </c>
      <c r="Y4" s="1">
        <v>0.81178565274826264</v>
      </c>
      <c r="Z4" s="1">
        <v>0.76170237206363789</v>
      </c>
      <c r="AA4" s="1">
        <v>0.75791166503934293</v>
      </c>
      <c r="AB4" s="1">
        <v>2.0504278904141061E-2</v>
      </c>
      <c r="AC4" s="1">
        <v>2.5271380161966573E-3</v>
      </c>
      <c r="AD4" s="1">
        <v>6.0191832749411291E-2</v>
      </c>
      <c r="AE4" s="1">
        <v>3.4145080696111656E-2</v>
      </c>
      <c r="AF4" s="1">
        <v>0.24685534591194969</v>
      </c>
      <c r="AG4" s="1">
        <v>0.75314465408805031</v>
      </c>
      <c r="AH4" s="1">
        <v>0</v>
      </c>
      <c r="AI4" s="1">
        <v>0.14893287967831736</v>
      </c>
      <c r="AJ4" s="1">
        <v>0.85106712032168264</v>
      </c>
      <c r="AK4" s="1">
        <v>2.2412125120928734E-2</v>
      </c>
      <c r="AL4" s="1">
        <v>0.97758787487907128</v>
      </c>
      <c r="AM4" s="1">
        <v>8.8375254928619983E-3</v>
      </c>
      <c r="AN4" s="1">
        <v>1.0469068660774983E-2</v>
      </c>
      <c r="AO4" s="1">
        <v>2.5832766825288921E-2</v>
      </c>
      <c r="AP4" s="1">
        <v>1.2236573759347384E-3</v>
      </c>
      <c r="AQ4" s="1">
        <v>0.92617267165193751</v>
      </c>
      <c r="AR4" s="1">
        <v>2.7464309993201902E-2</v>
      </c>
    </row>
    <row r="5" spans="1:44" x14ac:dyDescent="0.35">
      <c r="A5" t="s">
        <v>47</v>
      </c>
      <c r="B5">
        <v>178</v>
      </c>
      <c r="C5">
        <v>22</v>
      </c>
      <c r="D5">
        <v>20</v>
      </c>
      <c r="E5">
        <v>0</v>
      </c>
      <c r="F5">
        <v>3</v>
      </c>
      <c r="G5">
        <v>133</v>
      </c>
      <c r="H5">
        <v>0</v>
      </c>
      <c r="I5">
        <v>45</v>
      </c>
      <c r="J5">
        <v>0</v>
      </c>
      <c r="K5">
        <v>133</v>
      </c>
      <c r="L5">
        <v>0</v>
      </c>
      <c r="M5">
        <v>27</v>
      </c>
      <c r="N5">
        <v>9</v>
      </c>
      <c r="O5">
        <v>142</v>
      </c>
      <c r="P5">
        <v>0</v>
      </c>
      <c r="Q5">
        <v>0</v>
      </c>
      <c r="R5">
        <v>2</v>
      </c>
      <c r="S5">
        <v>0</v>
      </c>
      <c r="T5">
        <v>42</v>
      </c>
      <c r="U5">
        <v>133</v>
      </c>
      <c r="V5">
        <v>1</v>
      </c>
      <c r="W5" s="29">
        <v>0</v>
      </c>
      <c r="X5" s="1">
        <v>0.7471910112359551</v>
      </c>
      <c r="Y5" s="1">
        <v>0.7471910112359551</v>
      </c>
      <c r="Z5" s="1">
        <v>0.797752808988764</v>
      </c>
      <c r="AA5" s="1">
        <v>0</v>
      </c>
      <c r="AB5" s="1">
        <v>1.6853932584269662E-2</v>
      </c>
      <c r="AC5" s="1">
        <v>0</v>
      </c>
      <c r="AD5" s="1">
        <v>5.0561797752808987E-2</v>
      </c>
      <c r="AE5" s="1">
        <v>5.6179775280898875E-3</v>
      </c>
      <c r="AF5" s="1">
        <v>0.52380952380952384</v>
      </c>
      <c r="AG5" s="1">
        <v>0.47619047619047616</v>
      </c>
      <c r="AH5" s="1">
        <v>0</v>
      </c>
      <c r="AI5" s="1">
        <v>0</v>
      </c>
      <c r="AJ5" s="1">
        <v>1</v>
      </c>
      <c r="AK5" s="1">
        <v>0</v>
      </c>
      <c r="AL5" s="1">
        <v>1</v>
      </c>
      <c r="AM5" s="1">
        <v>0</v>
      </c>
      <c r="AN5" s="1">
        <v>0</v>
      </c>
      <c r="AO5" s="1">
        <v>1.1299435028248588E-2</v>
      </c>
      <c r="AP5" s="1">
        <v>0</v>
      </c>
      <c r="AQ5" s="1">
        <v>0.23728813559322035</v>
      </c>
      <c r="AR5" s="1">
        <v>0.75141242937853103</v>
      </c>
    </row>
    <row r="6" spans="1:44" x14ac:dyDescent="0.35">
      <c r="A6" t="s">
        <v>86</v>
      </c>
      <c r="B6">
        <v>3671</v>
      </c>
      <c r="C6">
        <v>662</v>
      </c>
      <c r="D6">
        <v>749</v>
      </c>
      <c r="E6">
        <v>0</v>
      </c>
      <c r="F6">
        <v>496</v>
      </c>
      <c r="G6">
        <v>1764</v>
      </c>
      <c r="H6">
        <v>0</v>
      </c>
      <c r="I6">
        <v>1305</v>
      </c>
      <c r="J6">
        <v>142</v>
      </c>
      <c r="K6">
        <v>2224</v>
      </c>
      <c r="L6">
        <v>39</v>
      </c>
      <c r="M6">
        <v>1070</v>
      </c>
      <c r="N6">
        <v>787</v>
      </c>
      <c r="O6">
        <v>1775</v>
      </c>
      <c r="P6">
        <v>38</v>
      </c>
      <c r="Q6">
        <v>21</v>
      </c>
      <c r="R6">
        <v>62</v>
      </c>
      <c r="S6">
        <v>4</v>
      </c>
      <c r="T6">
        <v>1234</v>
      </c>
      <c r="U6">
        <v>371</v>
      </c>
      <c r="V6">
        <v>519</v>
      </c>
      <c r="W6" s="29">
        <v>1481</v>
      </c>
      <c r="X6" s="1">
        <v>0.48052301825115773</v>
      </c>
      <c r="Y6" s="1">
        <v>0.6058294742576954</v>
      </c>
      <c r="Z6" s="1">
        <v>0.48351947698174885</v>
      </c>
      <c r="AA6" s="1">
        <v>0.40343230727322255</v>
      </c>
      <c r="AB6" s="1">
        <v>0.13511304821574502</v>
      </c>
      <c r="AC6" s="1">
        <v>3.8681558158539908E-2</v>
      </c>
      <c r="AD6" s="1">
        <v>0.21438300190683737</v>
      </c>
      <c r="AE6" s="1">
        <v>0.14137837101607192</v>
      </c>
      <c r="AF6" s="1">
        <v>0.46917080085046065</v>
      </c>
      <c r="AG6" s="1">
        <v>0.5308291991495393</v>
      </c>
      <c r="AH6" s="1">
        <v>0</v>
      </c>
      <c r="AI6" s="1">
        <v>0</v>
      </c>
      <c r="AJ6" s="1">
        <v>1</v>
      </c>
      <c r="AK6" s="1">
        <v>3.5166816952209197E-2</v>
      </c>
      <c r="AL6" s="1">
        <v>0.96483318304779075</v>
      </c>
      <c r="AM6" s="1">
        <v>2.1965317919075144E-2</v>
      </c>
      <c r="AN6" s="1">
        <v>1.2138728323699421E-2</v>
      </c>
      <c r="AO6" s="1">
        <v>3.5838150289017344E-2</v>
      </c>
      <c r="AP6" s="1">
        <v>2.3121387283236996E-3</v>
      </c>
      <c r="AQ6" s="1">
        <v>0.7132947976878613</v>
      </c>
      <c r="AR6" s="1">
        <v>0.21445086705202313</v>
      </c>
    </row>
    <row r="7" spans="1:44" x14ac:dyDescent="0.35">
      <c r="A7" t="s">
        <v>48</v>
      </c>
      <c r="B7">
        <v>12844</v>
      </c>
      <c r="C7">
        <v>3350</v>
      </c>
      <c r="D7">
        <v>1078</v>
      </c>
      <c r="E7">
        <v>0</v>
      </c>
      <c r="F7">
        <v>739</v>
      </c>
      <c r="G7">
        <v>7677</v>
      </c>
      <c r="H7">
        <v>555</v>
      </c>
      <c r="I7">
        <v>2947</v>
      </c>
      <c r="J7">
        <v>34</v>
      </c>
      <c r="K7">
        <v>9308</v>
      </c>
      <c r="L7">
        <v>93</v>
      </c>
      <c r="M7">
        <v>2178</v>
      </c>
      <c r="N7">
        <v>2159</v>
      </c>
      <c r="O7">
        <v>8414</v>
      </c>
      <c r="P7">
        <v>47</v>
      </c>
      <c r="Q7">
        <v>36</v>
      </c>
      <c r="R7">
        <v>67</v>
      </c>
      <c r="S7">
        <v>7</v>
      </c>
      <c r="T7">
        <v>3967</v>
      </c>
      <c r="U7">
        <v>437</v>
      </c>
      <c r="V7">
        <v>1092</v>
      </c>
      <c r="W7" s="29">
        <v>7244</v>
      </c>
      <c r="X7" s="1">
        <v>0.59771099345998135</v>
      </c>
      <c r="Y7" s="1">
        <v>0.7246963562753036</v>
      </c>
      <c r="Z7" s="1">
        <v>0.65509187169106198</v>
      </c>
      <c r="AA7" s="1">
        <v>0.56399875428215507</v>
      </c>
      <c r="AB7" s="1">
        <v>5.7536592961694173E-2</v>
      </c>
      <c r="AC7" s="1">
        <v>2.6471504204297726E-3</v>
      </c>
      <c r="AD7" s="1">
        <v>0.16809405169729055</v>
      </c>
      <c r="AE7" s="1">
        <v>8.5020242914979755E-2</v>
      </c>
      <c r="AF7" s="1">
        <v>0.75654923215898828</v>
      </c>
      <c r="AG7" s="1">
        <v>0.24345076784101174</v>
      </c>
      <c r="AH7" s="1">
        <v>0</v>
      </c>
      <c r="AI7" s="1">
        <v>0.1584808680753855</v>
      </c>
      <c r="AJ7" s="1">
        <v>0.84151913192461447</v>
      </c>
      <c r="AK7" s="1">
        <v>4.0951122853368563E-2</v>
      </c>
      <c r="AL7" s="1">
        <v>0.95904887714663145</v>
      </c>
      <c r="AM7" s="1">
        <v>1.0304757728568297E-2</v>
      </c>
      <c r="AN7" s="1">
        <v>7.8930059197544391E-3</v>
      </c>
      <c r="AO7" s="1">
        <v>1.4689761017320764E-2</v>
      </c>
      <c r="AP7" s="1">
        <v>1.5347511510633632E-3</v>
      </c>
      <c r="AQ7" s="1">
        <v>0.86976540232405175</v>
      </c>
      <c r="AR7" s="1">
        <v>9.5812321859241392E-2</v>
      </c>
    </row>
    <row r="8" spans="1:44" x14ac:dyDescent="0.35">
      <c r="A8" t="s">
        <v>49</v>
      </c>
      <c r="B8">
        <v>19348</v>
      </c>
      <c r="C8">
        <v>5905</v>
      </c>
      <c r="D8">
        <v>3161</v>
      </c>
      <c r="E8">
        <v>0</v>
      </c>
      <c r="F8">
        <v>712</v>
      </c>
      <c r="G8">
        <v>9570</v>
      </c>
      <c r="H8">
        <v>2115</v>
      </c>
      <c r="I8">
        <v>6647</v>
      </c>
      <c r="J8">
        <v>84</v>
      </c>
      <c r="K8">
        <v>10502</v>
      </c>
      <c r="L8">
        <v>560</v>
      </c>
      <c r="M8">
        <v>6100</v>
      </c>
      <c r="N8">
        <v>2546</v>
      </c>
      <c r="O8">
        <v>10142</v>
      </c>
      <c r="P8">
        <v>171</v>
      </c>
      <c r="Q8">
        <v>88</v>
      </c>
      <c r="R8">
        <v>122</v>
      </c>
      <c r="S8">
        <v>10</v>
      </c>
      <c r="T8">
        <v>7747</v>
      </c>
      <c r="U8">
        <v>192</v>
      </c>
      <c r="V8">
        <v>1067</v>
      </c>
      <c r="W8" s="29">
        <v>9993</v>
      </c>
      <c r="X8" s="1">
        <v>0.49462476741782097</v>
      </c>
      <c r="Y8" s="1">
        <v>0.54279512094273308</v>
      </c>
      <c r="Z8" s="1">
        <v>0.52418854661980563</v>
      </c>
      <c r="AA8" s="1">
        <v>0.51648749224726065</v>
      </c>
      <c r="AB8" s="1">
        <v>3.6799669216456478E-2</v>
      </c>
      <c r="AC8" s="1">
        <v>4.3415340086830683E-3</v>
      </c>
      <c r="AD8" s="1">
        <v>0.13158982840603681</v>
      </c>
      <c r="AE8" s="1">
        <v>5.514781889600992E-2</v>
      </c>
      <c r="AF8" s="1">
        <v>0.65133465696007065</v>
      </c>
      <c r="AG8" s="1">
        <v>0.34866534303992941</v>
      </c>
      <c r="AH8" s="1">
        <v>0</v>
      </c>
      <c r="AI8" s="1">
        <v>0.24138324583428442</v>
      </c>
      <c r="AJ8" s="1">
        <v>0.75861675416571561</v>
      </c>
      <c r="AK8" s="1">
        <v>8.408408408408409E-2</v>
      </c>
      <c r="AL8" s="1">
        <v>0.91591591591591592</v>
      </c>
      <c r="AM8" s="1">
        <v>2.0528211284513806E-2</v>
      </c>
      <c r="AN8" s="1">
        <v>1.0564225690276111E-2</v>
      </c>
      <c r="AO8" s="1">
        <v>1.4645858343337335E-2</v>
      </c>
      <c r="AP8" s="1">
        <v>1.2004801920768306E-3</v>
      </c>
      <c r="AQ8" s="1">
        <v>0.93001200480192081</v>
      </c>
      <c r="AR8" s="1">
        <v>2.3049219687875148E-2</v>
      </c>
    </row>
    <row r="9" spans="1:44" x14ac:dyDescent="0.35">
      <c r="A9" t="s">
        <v>50</v>
      </c>
      <c r="B9">
        <v>8133</v>
      </c>
      <c r="C9">
        <v>1973</v>
      </c>
      <c r="D9">
        <v>1578</v>
      </c>
      <c r="E9">
        <v>0</v>
      </c>
      <c r="F9">
        <v>538</v>
      </c>
      <c r="G9">
        <v>4044</v>
      </c>
      <c r="H9">
        <v>28</v>
      </c>
      <c r="I9">
        <v>4202</v>
      </c>
      <c r="J9">
        <v>0</v>
      </c>
      <c r="K9">
        <v>3903</v>
      </c>
      <c r="L9">
        <v>125</v>
      </c>
      <c r="M9">
        <v>1877</v>
      </c>
      <c r="N9">
        <v>2064</v>
      </c>
      <c r="O9">
        <v>4067</v>
      </c>
      <c r="P9">
        <v>26</v>
      </c>
      <c r="Q9">
        <v>56</v>
      </c>
      <c r="R9">
        <v>39</v>
      </c>
      <c r="S9">
        <v>5</v>
      </c>
      <c r="T9">
        <v>2663</v>
      </c>
      <c r="U9">
        <v>632</v>
      </c>
      <c r="V9">
        <v>792</v>
      </c>
      <c r="W9" s="29">
        <v>3934</v>
      </c>
      <c r="X9" s="1">
        <v>0.49723349317594984</v>
      </c>
      <c r="Y9" s="1">
        <v>0.47989671707856879</v>
      </c>
      <c r="Z9" s="1">
        <v>0.50006147792942335</v>
      </c>
      <c r="AA9" s="1">
        <v>0.4837083487028157</v>
      </c>
      <c r="AB9" s="1">
        <v>6.6150252059510639E-2</v>
      </c>
      <c r="AC9" s="1">
        <v>0</v>
      </c>
      <c r="AD9" s="1">
        <v>0.25378089265953524</v>
      </c>
      <c r="AE9" s="1">
        <v>9.738104020656585E-2</v>
      </c>
      <c r="AF9" s="1">
        <v>0.55561813573641228</v>
      </c>
      <c r="AG9" s="1">
        <v>0.44438186426358772</v>
      </c>
      <c r="AH9" s="1">
        <v>0</v>
      </c>
      <c r="AI9" s="1">
        <v>6.6193853427895981E-3</v>
      </c>
      <c r="AJ9" s="1">
        <v>0.99338061465721039</v>
      </c>
      <c r="AK9" s="1">
        <v>6.243756243756244E-2</v>
      </c>
      <c r="AL9" s="1">
        <v>0.93756243756243751</v>
      </c>
      <c r="AM9" s="1">
        <v>7.6001169248757676E-3</v>
      </c>
      <c r="AN9" s="1">
        <v>1.636948260742473E-2</v>
      </c>
      <c r="AO9" s="1">
        <v>1.140017538731365E-2</v>
      </c>
      <c r="AP9" s="1">
        <v>1.4615609470914938E-3</v>
      </c>
      <c r="AQ9" s="1">
        <v>0.77842736042092953</v>
      </c>
      <c r="AR9" s="1">
        <v>0.1847413037123648</v>
      </c>
    </row>
    <row r="10" spans="1:44" x14ac:dyDescent="0.35">
      <c r="A10" t="s">
        <v>51</v>
      </c>
      <c r="B10">
        <v>6029</v>
      </c>
      <c r="C10">
        <v>2392</v>
      </c>
      <c r="D10">
        <v>1154</v>
      </c>
      <c r="E10">
        <v>0</v>
      </c>
      <c r="F10">
        <v>461</v>
      </c>
      <c r="G10">
        <v>2022</v>
      </c>
      <c r="H10">
        <v>9</v>
      </c>
      <c r="I10">
        <v>4123</v>
      </c>
      <c r="J10">
        <v>0</v>
      </c>
      <c r="K10">
        <v>1897</v>
      </c>
      <c r="L10">
        <v>113</v>
      </c>
      <c r="M10">
        <v>1506</v>
      </c>
      <c r="N10">
        <v>2312</v>
      </c>
      <c r="O10">
        <v>2098</v>
      </c>
      <c r="P10">
        <v>35</v>
      </c>
      <c r="Q10">
        <v>53</v>
      </c>
      <c r="R10">
        <v>74</v>
      </c>
      <c r="S10">
        <v>4</v>
      </c>
      <c r="T10">
        <v>2969</v>
      </c>
      <c r="U10">
        <v>29</v>
      </c>
      <c r="V10">
        <v>838</v>
      </c>
      <c r="W10" s="29">
        <v>2065</v>
      </c>
      <c r="X10" s="1">
        <v>0.33537900149278488</v>
      </c>
      <c r="Y10" s="1">
        <v>0.31464587825510038</v>
      </c>
      <c r="Z10" s="1">
        <v>0.34798474042129707</v>
      </c>
      <c r="AA10" s="1">
        <v>0.34251119588654833</v>
      </c>
      <c r="AB10" s="1">
        <v>7.6463758500580528E-2</v>
      </c>
      <c r="AC10" s="1">
        <v>0</v>
      </c>
      <c r="AD10" s="1">
        <v>0.38347984740421298</v>
      </c>
      <c r="AE10" s="1">
        <v>0.13899485818543705</v>
      </c>
      <c r="AF10" s="1">
        <v>0.67456288776085727</v>
      </c>
      <c r="AG10" s="1">
        <v>0.32543711223914268</v>
      </c>
      <c r="AH10" s="1">
        <v>0</v>
      </c>
      <c r="AI10" s="1">
        <v>2.1781219748305907E-3</v>
      </c>
      <c r="AJ10" s="1">
        <v>0.99782187802516942</v>
      </c>
      <c r="AK10" s="1">
        <v>6.9796170475602229E-2</v>
      </c>
      <c r="AL10" s="1">
        <v>0.93020382952439773</v>
      </c>
      <c r="AM10" s="1">
        <v>1.1061946902654867E-2</v>
      </c>
      <c r="AN10" s="1">
        <v>1.6750948166877371E-2</v>
      </c>
      <c r="AO10" s="1">
        <v>2.3388116308470291E-2</v>
      </c>
      <c r="AP10" s="1">
        <v>1.2642225031605564E-3</v>
      </c>
      <c r="AQ10" s="1">
        <v>0.93836915297092294</v>
      </c>
      <c r="AR10" s="1">
        <v>9.165613147914033E-3</v>
      </c>
    </row>
    <row r="11" spans="1:44" x14ac:dyDescent="0.35">
      <c r="A11" t="s">
        <v>87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 s="29">
        <v>0</v>
      </c>
      <c r="X11" s="1" t="s">
        <v>84</v>
      </c>
      <c r="Y11" s="1" t="s">
        <v>84</v>
      </c>
      <c r="Z11" s="1" t="s">
        <v>84</v>
      </c>
      <c r="AA11" s="1" t="s">
        <v>84</v>
      </c>
      <c r="AB11" s="1" t="s">
        <v>84</v>
      </c>
      <c r="AC11" s="1" t="s">
        <v>84</v>
      </c>
      <c r="AD11" s="1" t="s">
        <v>84</v>
      </c>
      <c r="AE11" s="1" t="s">
        <v>84</v>
      </c>
      <c r="AF11" s="1" t="s">
        <v>84</v>
      </c>
      <c r="AG11" s="1" t="s">
        <v>84</v>
      </c>
      <c r="AH11" s="1" t="s">
        <v>84</v>
      </c>
      <c r="AI11" s="1" t="s">
        <v>84</v>
      </c>
      <c r="AJ11" s="1" t="s">
        <v>84</v>
      </c>
      <c r="AK11" s="1" t="s">
        <v>84</v>
      </c>
      <c r="AL11" s="1" t="s">
        <v>84</v>
      </c>
      <c r="AM11" s="1" t="s">
        <v>84</v>
      </c>
      <c r="AN11" s="1" t="s">
        <v>84</v>
      </c>
      <c r="AO11" s="1" t="s">
        <v>84</v>
      </c>
      <c r="AP11" s="1" t="s">
        <v>84</v>
      </c>
      <c r="AQ11" s="1" t="s">
        <v>84</v>
      </c>
      <c r="AR11" s="1" t="s">
        <v>84</v>
      </c>
    </row>
    <row r="12" spans="1:44" x14ac:dyDescent="0.35">
      <c r="A12" t="s">
        <v>78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 s="29">
        <v>0</v>
      </c>
      <c r="X12" s="1" t="s">
        <v>84</v>
      </c>
      <c r="Y12" s="1" t="s">
        <v>84</v>
      </c>
      <c r="Z12" s="1" t="s">
        <v>84</v>
      </c>
      <c r="AA12" s="1" t="s">
        <v>84</v>
      </c>
      <c r="AB12" s="1" t="s">
        <v>84</v>
      </c>
      <c r="AC12" s="1" t="s">
        <v>84</v>
      </c>
      <c r="AD12" s="1" t="s">
        <v>84</v>
      </c>
      <c r="AE12" s="1" t="s">
        <v>84</v>
      </c>
      <c r="AF12" s="1" t="s">
        <v>84</v>
      </c>
      <c r="AG12" s="1" t="s">
        <v>84</v>
      </c>
      <c r="AH12" s="1" t="s">
        <v>84</v>
      </c>
      <c r="AI12" s="1" t="s">
        <v>84</v>
      </c>
      <c r="AJ12" s="1" t="s">
        <v>84</v>
      </c>
      <c r="AK12" s="1" t="s">
        <v>84</v>
      </c>
      <c r="AL12" s="1" t="s">
        <v>84</v>
      </c>
      <c r="AM12" s="1" t="s">
        <v>84</v>
      </c>
      <c r="AN12" s="1" t="s">
        <v>84</v>
      </c>
      <c r="AO12" s="1" t="s">
        <v>84</v>
      </c>
      <c r="AP12" s="1" t="s">
        <v>84</v>
      </c>
      <c r="AQ12" s="1" t="s">
        <v>84</v>
      </c>
      <c r="AR12" s="1" t="s">
        <v>84</v>
      </c>
    </row>
    <row r="13" spans="1:44" x14ac:dyDescent="0.35">
      <c r="A13" t="s">
        <v>52</v>
      </c>
      <c r="B13">
        <v>6663</v>
      </c>
      <c r="C13">
        <v>1132</v>
      </c>
      <c r="D13">
        <v>568</v>
      </c>
      <c r="E13">
        <v>0</v>
      </c>
      <c r="F13">
        <v>505</v>
      </c>
      <c r="G13">
        <v>4458</v>
      </c>
      <c r="H13">
        <v>0</v>
      </c>
      <c r="I13">
        <v>3019</v>
      </c>
      <c r="J13">
        <v>287</v>
      </c>
      <c r="K13">
        <v>3357</v>
      </c>
      <c r="L13">
        <v>60</v>
      </c>
      <c r="M13">
        <v>308</v>
      </c>
      <c r="N13">
        <v>1829</v>
      </c>
      <c r="O13">
        <v>4466</v>
      </c>
      <c r="P13">
        <v>12</v>
      </c>
      <c r="Q13">
        <v>23</v>
      </c>
      <c r="R13">
        <v>204</v>
      </c>
      <c r="S13">
        <v>2</v>
      </c>
      <c r="T13">
        <v>1193</v>
      </c>
      <c r="U13">
        <v>476</v>
      </c>
      <c r="V13">
        <v>726</v>
      </c>
      <c r="W13" s="29">
        <v>4038</v>
      </c>
      <c r="X13" s="1">
        <v>0.66906798739306617</v>
      </c>
      <c r="Y13" s="1">
        <v>0.50382710490769922</v>
      </c>
      <c r="Z13" s="1">
        <v>0.67026864775626593</v>
      </c>
      <c r="AA13" s="1">
        <v>0.60603331832507878</v>
      </c>
      <c r="AB13" s="1">
        <v>7.5791685426984848E-2</v>
      </c>
      <c r="AC13" s="1">
        <v>4.3073690529791382E-2</v>
      </c>
      <c r="AD13" s="1">
        <v>0.27450097553654512</v>
      </c>
      <c r="AE13" s="1">
        <v>0.10895992796037821</v>
      </c>
      <c r="AF13" s="1">
        <v>0.66588235294117648</v>
      </c>
      <c r="AG13" s="1">
        <v>0.33411764705882352</v>
      </c>
      <c r="AH13" s="1">
        <v>0</v>
      </c>
      <c r="AI13" s="1">
        <v>0</v>
      </c>
      <c r="AJ13" s="1">
        <v>1</v>
      </c>
      <c r="AK13" s="1">
        <v>0.16304347826086957</v>
      </c>
      <c r="AL13" s="1">
        <v>0.83695652173913049</v>
      </c>
      <c r="AM13" s="1">
        <v>6.2827225130890054E-3</v>
      </c>
      <c r="AN13" s="1">
        <v>1.2041884816753926E-2</v>
      </c>
      <c r="AO13" s="1">
        <v>0.10680628272251309</v>
      </c>
      <c r="AP13" s="1">
        <v>1.0471204188481676E-3</v>
      </c>
      <c r="AQ13" s="1">
        <v>0.62460732984293199</v>
      </c>
      <c r="AR13" s="1">
        <v>0.24921465968586387</v>
      </c>
    </row>
    <row r="14" spans="1:44" x14ac:dyDescent="0.35">
      <c r="A14" t="s">
        <v>53</v>
      </c>
      <c r="B14">
        <v>10627</v>
      </c>
      <c r="C14">
        <v>3725</v>
      </c>
      <c r="D14">
        <v>2650</v>
      </c>
      <c r="E14">
        <v>0</v>
      </c>
      <c r="F14">
        <v>570</v>
      </c>
      <c r="G14">
        <v>3682</v>
      </c>
      <c r="H14">
        <v>2899</v>
      </c>
      <c r="I14">
        <v>4330</v>
      </c>
      <c r="J14">
        <v>0</v>
      </c>
      <c r="K14">
        <v>3398</v>
      </c>
      <c r="L14">
        <v>330</v>
      </c>
      <c r="M14">
        <v>3264</v>
      </c>
      <c r="N14">
        <v>2111</v>
      </c>
      <c r="O14">
        <v>4922</v>
      </c>
      <c r="P14">
        <v>233</v>
      </c>
      <c r="Q14">
        <v>145</v>
      </c>
      <c r="R14">
        <v>375</v>
      </c>
      <c r="S14">
        <v>7</v>
      </c>
      <c r="T14">
        <v>4243</v>
      </c>
      <c r="U14">
        <v>69</v>
      </c>
      <c r="V14">
        <v>804</v>
      </c>
      <c r="W14" s="29">
        <v>4804</v>
      </c>
      <c r="X14" s="1">
        <v>0.3464759574668298</v>
      </c>
      <c r="Y14" s="1">
        <v>0.31975157617389666</v>
      </c>
      <c r="Z14" s="1">
        <v>0.46315987578808693</v>
      </c>
      <c r="AA14" s="1">
        <v>0.45205608356074151</v>
      </c>
      <c r="AB14" s="1">
        <v>5.3636962454126282E-2</v>
      </c>
      <c r="AC14" s="1">
        <v>0</v>
      </c>
      <c r="AD14" s="1">
        <v>0.19864496094852735</v>
      </c>
      <c r="AE14" s="1">
        <v>7.565634704055707E-2</v>
      </c>
      <c r="AF14" s="1">
        <v>0.58431372549019611</v>
      </c>
      <c r="AG14" s="1">
        <v>0.41568627450980394</v>
      </c>
      <c r="AH14" s="1">
        <v>0</v>
      </c>
      <c r="AI14" s="1">
        <v>0.40102365472402823</v>
      </c>
      <c r="AJ14" s="1">
        <v>0.59897634527597177</v>
      </c>
      <c r="AK14" s="1">
        <v>9.1819699499165269E-2</v>
      </c>
      <c r="AL14" s="1">
        <v>0.90818030050083476</v>
      </c>
      <c r="AM14" s="1">
        <v>4.5938485804416403E-2</v>
      </c>
      <c r="AN14" s="1">
        <v>2.8588328075709778E-2</v>
      </c>
      <c r="AO14" s="1">
        <v>7.393533123028391E-2</v>
      </c>
      <c r="AP14" s="1">
        <v>1.3801261829652998E-3</v>
      </c>
      <c r="AQ14" s="1">
        <v>0.83655362776025233</v>
      </c>
      <c r="AR14" s="1">
        <v>1.360410094637224E-2</v>
      </c>
    </row>
    <row r="15" spans="1:44" x14ac:dyDescent="0.35">
      <c r="A15" t="s">
        <v>54</v>
      </c>
      <c r="B15">
        <v>3423</v>
      </c>
      <c r="C15">
        <v>949</v>
      </c>
      <c r="D15">
        <v>1937</v>
      </c>
      <c r="E15">
        <v>0</v>
      </c>
      <c r="F15">
        <v>82</v>
      </c>
      <c r="G15">
        <v>455</v>
      </c>
      <c r="H15">
        <v>294</v>
      </c>
      <c r="I15">
        <v>3050</v>
      </c>
      <c r="J15">
        <v>27</v>
      </c>
      <c r="K15">
        <v>52</v>
      </c>
      <c r="L15">
        <v>171</v>
      </c>
      <c r="M15">
        <v>2172</v>
      </c>
      <c r="N15">
        <v>421</v>
      </c>
      <c r="O15">
        <v>659</v>
      </c>
      <c r="P15">
        <v>37</v>
      </c>
      <c r="Q15">
        <v>31</v>
      </c>
      <c r="R15">
        <v>885</v>
      </c>
      <c r="S15">
        <v>4</v>
      </c>
      <c r="T15">
        <v>1590</v>
      </c>
      <c r="U15">
        <v>64</v>
      </c>
      <c r="V15">
        <v>229</v>
      </c>
      <c r="W15" s="29">
        <v>653</v>
      </c>
      <c r="X15" s="1">
        <v>0.1329243353783231</v>
      </c>
      <c r="Y15" s="1">
        <v>1.5191352614665497E-2</v>
      </c>
      <c r="Z15" s="1">
        <v>0.1925211802512416</v>
      </c>
      <c r="AA15" s="1">
        <v>0.19076833187262635</v>
      </c>
      <c r="AB15" s="1">
        <v>2.3955594507741748E-2</v>
      </c>
      <c r="AC15" s="1">
        <v>7.8878177037686233E-3</v>
      </c>
      <c r="AD15" s="1">
        <v>0.12299152789950336</v>
      </c>
      <c r="AE15" s="1">
        <v>6.690037978381537E-2</v>
      </c>
      <c r="AF15" s="1">
        <v>0.32882882882882886</v>
      </c>
      <c r="AG15" s="1">
        <v>0.6711711711711712</v>
      </c>
      <c r="AH15" s="1">
        <v>0</v>
      </c>
      <c r="AI15" s="1">
        <v>8.7918660287081341E-2</v>
      </c>
      <c r="AJ15" s="1">
        <v>0.91208133971291872</v>
      </c>
      <c r="AK15" s="1">
        <v>7.2983354673495524E-2</v>
      </c>
      <c r="AL15" s="1">
        <v>0.92701664532650452</v>
      </c>
      <c r="AM15" s="1">
        <v>1.4170815779394868E-2</v>
      </c>
      <c r="AN15" s="1">
        <v>1.1872845653006512E-2</v>
      </c>
      <c r="AO15" s="1">
        <v>0.33895059364228264</v>
      </c>
      <c r="AP15" s="1">
        <v>1.5319800842589046E-3</v>
      </c>
      <c r="AQ15" s="1">
        <v>0.60896208349291459</v>
      </c>
      <c r="AR15" s="1">
        <v>2.4511681348142474E-2</v>
      </c>
    </row>
    <row r="16" spans="1:44" x14ac:dyDescent="0.35">
      <c r="A16" t="s">
        <v>55</v>
      </c>
      <c r="B16">
        <v>8919</v>
      </c>
      <c r="C16">
        <v>1849</v>
      </c>
      <c r="D16">
        <v>2494</v>
      </c>
      <c r="E16">
        <v>0</v>
      </c>
      <c r="F16">
        <v>537</v>
      </c>
      <c r="G16">
        <v>4039</v>
      </c>
      <c r="H16">
        <v>2</v>
      </c>
      <c r="I16">
        <v>4135</v>
      </c>
      <c r="J16">
        <v>3</v>
      </c>
      <c r="K16">
        <v>4779</v>
      </c>
      <c r="L16">
        <v>108</v>
      </c>
      <c r="M16">
        <v>2736</v>
      </c>
      <c r="N16">
        <v>1697</v>
      </c>
      <c r="O16">
        <v>4378</v>
      </c>
      <c r="P16">
        <v>90</v>
      </c>
      <c r="Q16">
        <v>86</v>
      </c>
      <c r="R16">
        <v>224</v>
      </c>
      <c r="S16">
        <v>9</v>
      </c>
      <c r="T16">
        <v>3610</v>
      </c>
      <c r="U16">
        <v>244</v>
      </c>
      <c r="V16">
        <v>771</v>
      </c>
      <c r="W16" s="29">
        <v>4193</v>
      </c>
      <c r="X16" s="1">
        <v>0.45285345890794931</v>
      </c>
      <c r="Y16" s="1">
        <v>0.53582240161453076</v>
      </c>
      <c r="Z16" s="1">
        <v>0.49086220428299138</v>
      </c>
      <c r="AA16" s="1">
        <v>0.47011996860634603</v>
      </c>
      <c r="AB16" s="1">
        <v>6.020854355869492E-2</v>
      </c>
      <c r="AC16" s="1">
        <v>3.3636057854019509E-4</v>
      </c>
      <c r="AD16" s="1">
        <v>0.1902679672609037</v>
      </c>
      <c r="AE16" s="1">
        <v>8.6444668684830139E-2</v>
      </c>
      <c r="AF16" s="1">
        <v>0.42574257425742573</v>
      </c>
      <c r="AG16" s="1">
        <v>0.57425742574257421</v>
      </c>
      <c r="AH16" s="1">
        <v>0</v>
      </c>
      <c r="AI16" s="1">
        <v>4.8344210780759005E-4</v>
      </c>
      <c r="AJ16" s="1">
        <v>0.9995165578921924</v>
      </c>
      <c r="AK16" s="1">
        <v>3.7974683544303799E-2</v>
      </c>
      <c r="AL16" s="1">
        <v>0.96202531645569622</v>
      </c>
      <c r="AM16" s="1">
        <v>2.1111893033075299E-2</v>
      </c>
      <c r="AN16" s="1">
        <v>2.017358667604973E-2</v>
      </c>
      <c r="AO16" s="1">
        <v>5.2545155993431854E-2</v>
      </c>
      <c r="AP16" s="1">
        <v>2.11118930330753E-3</v>
      </c>
      <c r="AQ16" s="1">
        <v>0.84682148721557593</v>
      </c>
      <c r="AR16" s="1">
        <v>5.7236687778559697E-2</v>
      </c>
    </row>
    <row r="17" spans="1:44" x14ac:dyDescent="0.35">
      <c r="A17" t="s">
        <v>56</v>
      </c>
      <c r="B17">
        <v>1273</v>
      </c>
      <c r="C17">
        <v>178</v>
      </c>
      <c r="D17">
        <v>288</v>
      </c>
      <c r="E17">
        <v>0</v>
      </c>
      <c r="F17">
        <v>74</v>
      </c>
      <c r="G17">
        <v>733</v>
      </c>
      <c r="H17">
        <v>0</v>
      </c>
      <c r="I17">
        <v>221</v>
      </c>
      <c r="J17">
        <v>0</v>
      </c>
      <c r="K17">
        <v>1052</v>
      </c>
      <c r="L17">
        <v>14</v>
      </c>
      <c r="M17">
        <v>197</v>
      </c>
      <c r="N17">
        <v>129</v>
      </c>
      <c r="O17">
        <v>933</v>
      </c>
      <c r="P17">
        <v>8</v>
      </c>
      <c r="Q17">
        <v>13</v>
      </c>
      <c r="R17">
        <v>28</v>
      </c>
      <c r="S17">
        <v>4</v>
      </c>
      <c r="T17">
        <v>398</v>
      </c>
      <c r="U17">
        <v>16</v>
      </c>
      <c r="V17">
        <v>51</v>
      </c>
      <c r="W17" s="29">
        <v>776</v>
      </c>
      <c r="X17" s="1">
        <v>0.57580518460329932</v>
      </c>
      <c r="Y17" s="1">
        <v>0.82639434406912804</v>
      </c>
      <c r="Z17" s="1">
        <v>0.73291437549096627</v>
      </c>
      <c r="AA17" s="1">
        <v>0.60958366064414771</v>
      </c>
      <c r="AB17" s="1">
        <v>5.8130400628436767E-2</v>
      </c>
      <c r="AC17" s="1">
        <v>0</v>
      </c>
      <c r="AD17" s="1">
        <v>0.10133542812254517</v>
      </c>
      <c r="AE17" s="1">
        <v>4.006284367635507E-2</v>
      </c>
      <c r="AF17" s="1">
        <v>0.38197424892703863</v>
      </c>
      <c r="AG17" s="1">
        <v>0.61802575107296143</v>
      </c>
      <c r="AH17" s="1">
        <v>0</v>
      </c>
      <c r="AI17" s="1">
        <v>0</v>
      </c>
      <c r="AJ17" s="1">
        <v>1</v>
      </c>
      <c r="AK17" s="1">
        <v>6.6350710900473939E-2</v>
      </c>
      <c r="AL17" s="1">
        <v>0.93364928909952605</v>
      </c>
      <c r="AM17" s="1">
        <v>1.7130620985010708E-2</v>
      </c>
      <c r="AN17" s="1">
        <v>2.7837259100642397E-2</v>
      </c>
      <c r="AO17" s="1">
        <v>5.9957173447537475E-2</v>
      </c>
      <c r="AP17" s="1">
        <v>8.5653104925053538E-3</v>
      </c>
      <c r="AQ17" s="1">
        <v>0.85224839400428265</v>
      </c>
      <c r="AR17" s="1">
        <v>3.4261241970021415E-2</v>
      </c>
    </row>
    <row r="18" spans="1:44" x14ac:dyDescent="0.35">
      <c r="A18" t="s">
        <v>88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 s="29">
        <v>0</v>
      </c>
      <c r="X18" s="1" t="s">
        <v>84</v>
      </c>
      <c r="Y18" s="1" t="s">
        <v>84</v>
      </c>
      <c r="Z18" s="1" t="s">
        <v>84</v>
      </c>
      <c r="AA18" s="1" t="s">
        <v>84</v>
      </c>
      <c r="AB18" s="1" t="s">
        <v>84</v>
      </c>
      <c r="AC18" s="1" t="s">
        <v>84</v>
      </c>
      <c r="AD18" s="1" t="s">
        <v>84</v>
      </c>
      <c r="AE18" s="1" t="s">
        <v>84</v>
      </c>
      <c r="AF18" s="1" t="s">
        <v>84</v>
      </c>
      <c r="AG18" s="1" t="s">
        <v>84</v>
      </c>
      <c r="AH18" s="1" t="s">
        <v>84</v>
      </c>
      <c r="AI18" s="1" t="s">
        <v>84</v>
      </c>
      <c r="AJ18" s="1" t="s">
        <v>84</v>
      </c>
      <c r="AK18" s="1" t="s">
        <v>84</v>
      </c>
      <c r="AL18" s="1" t="s">
        <v>84</v>
      </c>
      <c r="AM18" s="1" t="s">
        <v>84</v>
      </c>
      <c r="AN18" s="1" t="s">
        <v>84</v>
      </c>
      <c r="AO18" s="1" t="s">
        <v>84</v>
      </c>
      <c r="AP18" s="1" t="s">
        <v>84</v>
      </c>
      <c r="AQ18" s="1" t="s">
        <v>84</v>
      </c>
      <c r="AR18" s="1" t="s">
        <v>84</v>
      </c>
    </row>
    <row r="19" spans="1:44" x14ac:dyDescent="0.35">
      <c r="A19" t="s">
        <v>57</v>
      </c>
      <c r="B19">
        <v>10137</v>
      </c>
      <c r="C19">
        <v>1417</v>
      </c>
      <c r="D19">
        <v>1679</v>
      </c>
      <c r="E19">
        <v>0</v>
      </c>
      <c r="F19">
        <v>803</v>
      </c>
      <c r="G19">
        <v>6238</v>
      </c>
      <c r="H19">
        <v>316</v>
      </c>
      <c r="I19">
        <v>2035</v>
      </c>
      <c r="J19">
        <v>54</v>
      </c>
      <c r="K19">
        <v>7732</v>
      </c>
      <c r="L19">
        <v>79</v>
      </c>
      <c r="M19">
        <v>1270</v>
      </c>
      <c r="N19">
        <v>1611</v>
      </c>
      <c r="O19">
        <v>7177</v>
      </c>
      <c r="P19">
        <v>33</v>
      </c>
      <c r="Q19">
        <v>25</v>
      </c>
      <c r="R19">
        <v>47</v>
      </c>
      <c r="S19">
        <v>7</v>
      </c>
      <c r="T19">
        <v>2621</v>
      </c>
      <c r="U19">
        <v>79</v>
      </c>
      <c r="V19">
        <v>577</v>
      </c>
      <c r="W19" s="29">
        <v>6807</v>
      </c>
      <c r="X19" s="1">
        <v>0.61536943868994776</v>
      </c>
      <c r="Y19" s="1">
        <v>0.76275032060767489</v>
      </c>
      <c r="Z19" s="1">
        <v>0.70800039459406139</v>
      </c>
      <c r="AA19" s="1">
        <v>0.67150044391831898</v>
      </c>
      <c r="AB19" s="1">
        <v>7.9214757817894846E-2</v>
      </c>
      <c r="AC19" s="1">
        <v>5.3270198283515832E-3</v>
      </c>
      <c r="AD19" s="1">
        <v>0.15892275821248891</v>
      </c>
      <c r="AE19" s="1">
        <v>5.6920193351090068E-2</v>
      </c>
      <c r="AF19" s="1">
        <v>0.45768733850129201</v>
      </c>
      <c r="AG19" s="1">
        <v>0.54231266149870805</v>
      </c>
      <c r="AH19" s="1">
        <v>0</v>
      </c>
      <c r="AI19" s="1">
        <v>0.1344108889834113</v>
      </c>
      <c r="AJ19" s="1">
        <v>0.86558911101658864</v>
      </c>
      <c r="AK19" s="1">
        <v>5.8561897702001479E-2</v>
      </c>
      <c r="AL19" s="1">
        <v>0.94143810229799851</v>
      </c>
      <c r="AM19" s="1">
        <v>1.1735419630156473E-2</v>
      </c>
      <c r="AN19" s="1">
        <v>8.8904694167852068E-3</v>
      </c>
      <c r="AO19" s="1">
        <v>1.6714082503556188E-2</v>
      </c>
      <c r="AP19" s="1">
        <v>2.4893314366998577E-3</v>
      </c>
      <c r="AQ19" s="1">
        <v>0.93207681365576101</v>
      </c>
      <c r="AR19" s="1">
        <v>2.8093883357041251E-2</v>
      </c>
    </row>
    <row r="20" spans="1:44" x14ac:dyDescent="0.35">
      <c r="A20" t="s">
        <v>58</v>
      </c>
      <c r="B20">
        <v>3121</v>
      </c>
      <c r="C20">
        <v>1086</v>
      </c>
      <c r="D20">
        <v>1578</v>
      </c>
      <c r="E20">
        <v>0</v>
      </c>
      <c r="F20">
        <v>84</v>
      </c>
      <c r="G20">
        <v>373</v>
      </c>
      <c r="H20">
        <v>0</v>
      </c>
      <c r="I20">
        <v>2307</v>
      </c>
      <c r="J20">
        <v>6</v>
      </c>
      <c r="K20">
        <v>808</v>
      </c>
      <c r="L20">
        <v>197</v>
      </c>
      <c r="M20">
        <v>1839</v>
      </c>
      <c r="N20">
        <v>225</v>
      </c>
      <c r="O20">
        <v>860</v>
      </c>
      <c r="P20">
        <v>77</v>
      </c>
      <c r="Q20">
        <v>77</v>
      </c>
      <c r="R20">
        <v>524</v>
      </c>
      <c r="S20">
        <v>66</v>
      </c>
      <c r="T20">
        <v>1424</v>
      </c>
      <c r="U20">
        <v>269</v>
      </c>
      <c r="V20">
        <v>243</v>
      </c>
      <c r="W20" s="29">
        <v>747</v>
      </c>
      <c r="X20" s="1">
        <v>0.11951297661006088</v>
      </c>
      <c r="Y20" s="1">
        <v>0.25889138096763858</v>
      </c>
      <c r="Z20" s="1">
        <v>0.27555270746555593</v>
      </c>
      <c r="AA20" s="1">
        <v>0.23934636334508169</v>
      </c>
      <c r="AB20" s="1">
        <v>2.6914450496635694E-2</v>
      </c>
      <c r="AC20" s="1">
        <v>1.9224607497596924E-3</v>
      </c>
      <c r="AD20" s="1">
        <v>7.2092278115988465E-2</v>
      </c>
      <c r="AE20" s="1">
        <v>7.7859660365267536E-2</v>
      </c>
      <c r="AF20" s="1">
        <v>0.40765765765765766</v>
      </c>
      <c r="AG20" s="1">
        <v>0.59234234234234229</v>
      </c>
      <c r="AH20" s="1">
        <v>0</v>
      </c>
      <c r="AI20" s="1">
        <v>0</v>
      </c>
      <c r="AJ20" s="1">
        <v>1</v>
      </c>
      <c r="AK20" s="1">
        <v>9.6758349705304517E-2</v>
      </c>
      <c r="AL20" s="1">
        <v>0.9032416502946955</v>
      </c>
      <c r="AM20" s="1">
        <v>3.1596224866639308E-2</v>
      </c>
      <c r="AN20" s="1">
        <v>3.1596224866639308E-2</v>
      </c>
      <c r="AO20" s="1">
        <v>0.21501846532622076</v>
      </c>
      <c r="AP20" s="1">
        <v>2.7082478457119408E-2</v>
      </c>
      <c r="AQ20" s="1">
        <v>0.58432498974148539</v>
      </c>
      <c r="AR20" s="1">
        <v>0.11038161674189577</v>
      </c>
    </row>
    <row r="21" spans="1:44" x14ac:dyDescent="0.35">
      <c r="A21" t="s">
        <v>59</v>
      </c>
      <c r="B21">
        <v>9452</v>
      </c>
      <c r="C21">
        <v>3430</v>
      </c>
      <c r="D21">
        <v>3458</v>
      </c>
      <c r="E21">
        <v>0</v>
      </c>
      <c r="F21">
        <v>287</v>
      </c>
      <c r="G21">
        <v>2277</v>
      </c>
      <c r="H21">
        <v>4653</v>
      </c>
      <c r="I21">
        <v>1629</v>
      </c>
      <c r="J21">
        <v>0</v>
      </c>
      <c r="K21">
        <v>3170</v>
      </c>
      <c r="L21">
        <v>104</v>
      </c>
      <c r="M21">
        <v>2183</v>
      </c>
      <c r="N21">
        <v>606</v>
      </c>
      <c r="O21">
        <v>6559</v>
      </c>
      <c r="P21">
        <v>242</v>
      </c>
      <c r="Q21">
        <v>62</v>
      </c>
      <c r="R21">
        <v>141</v>
      </c>
      <c r="S21">
        <v>30</v>
      </c>
      <c r="T21">
        <v>2098</v>
      </c>
      <c r="U21">
        <v>48</v>
      </c>
      <c r="V21">
        <v>288</v>
      </c>
      <c r="W21" s="29">
        <v>6628</v>
      </c>
      <c r="X21" s="1">
        <v>0.24090139652983494</v>
      </c>
      <c r="Y21" s="1">
        <v>0.33537875581887433</v>
      </c>
      <c r="Z21" s="1">
        <v>0.69392721117223866</v>
      </c>
      <c r="AA21" s="1">
        <v>0.70122725349132464</v>
      </c>
      <c r="AB21" s="1">
        <v>3.0363944138806602E-2</v>
      </c>
      <c r="AC21" s="1">
        <v>0</v>
      </c>
      <c r="AD21" s="1">
        <v>6.411341515023275E-2</v>
      </c>
      <c r="AE21" s="1">
        <v>3.0469741853575961E-2</v>
      </c>
      <c r="AF21" s="1">
        <v>0.49796747967479676</v>
      </c>
      <c r="AG21" s="1">
        <v>0.50203252032520329</v>
      </c>
      <c r="AH21" s="1">
        <v>0</v>
      </c>
      <c r="AI21" s="1">
        <v>0.74068767908309452</v>
      </c>
      <c r="AJ21" s="1">
        <v>0.25931232091690543</v>
      </c>
      <c r="AK21" s="1">
        <v>4.5474420638390904E-2</v>
      </c>
      <c r="AL21" s="1">
        <v>0.95452557936160909</v>
      </c>
      <c r="AM21" s="1">
        <v>9.2331171308660823E-2</v>
      </c>
      <c r="AN21" s="1">
        <v>2.3655093475772607E-2</v>
      </c>
      <c r="AO21" s="1">
        <v>5.3796260969095767E-2</v>
      </c>
      <c r="AP21" s="1">
        <v>1.1446012972148036E-2</v>
      </c>
      <c r="AQ21" s="1">
        <v>0.80045784051888591</v>
      </c>
      <c r="AR21" s="1">
        <v>1.8313620755436855E-2</v>
      </c>
    </row>
    <row r="22" spans="1:44" x14ac:dyDescent="0.35">
      <c r="A22" t="s">
        <v>60</v>
      </c>
      <c r="B22">
        <v>9463</v>
      </c>
      <c r="C22">
        <v>2219</v>
      </c>
      <c r="D22">
        <v>3048</v>
      </c>
      <c r="E22">
        <v>0</v>
      </c>
      <c r="F22">
        <v>50</v>
      </c>
      <c r="G22">
        <v>4146</v>
      </c>
      <c r="H22">
        <v>2605</v>
      </c>
      <c r="I22">
        <v>330</v>
      </c>
      <c r="J22">
        <v>0</v>
      </c>
      <c r="K22">
        <v>6528</v>
      </c>
      <c r="L22">
        <v>408</v>
      </c>
      <c r="M22">
        <v>4286</v>
      </c>
      <c r="N22">
        <v>135</v>
      </c>
      <c r="O22">
        <v>4634</v>
      </c>
      <c r="P22">
        <v>5</v>
      </c>
      <c r="Q22">
        <v>480</v>
      </c>
      <c r="R22">
        <v>1022</v>
      </c>
      <c r="S22">
        <v>0</v>
      </c>
      <c r="T22">
        <v>2622</v>
      </c>
      <c r="U22">
        <v>14</v>
      </c>
      <c r="V22">
        <v>92</v>
      </c>
      <c r="W22" s="29">
        <v>5244</v>
      </c>
      <c r="X22" s="1">
        <v>0.43812744372820461</v>
      </c>
      <c r="Y22" s="1">
        <v>0.68984465814223817</v>
      </c>
      <c r="Z22" s="1">
        <v>0.48969671351579835</v>
      </c>
      <c r="AA22" s="1">
        <v>0.5541583007502906</v>
      </c>
      <c r="AB22" s="1">
        <v>5.2837366585649368E-3</v>
      </c>
      <c r="AC22" s="1">
        <v>0</v>
      </c>
      <c r="AD22" s="1">
        <v>1.426608897812533E-2</v>
      </c>
      <c r="AE22" s="1">
        <v>9.7220754517594841E-3</v>
      </c>
      <c r="AF22" s="1">
        <v>0.42130244921207516</v>
      </c>
      <c r="AG22" s="1">
        <v>0.57869755078792484</v>
      </c>
      <c r="AH22" s="1">
        <v>0</v>
      </c>
      <c r="AI22" s="1">
        <v>0.88756388415672915</v>
      </c>
      <c r="AJ22" s="1">
        <v>0.11243611584327087</v>
      </c>
      <c r="AK22" s="1">
        <v>8.6919471665956538E-2</v>
      </c>
      <c r="AL22" s="1">
        <v>0.91308052833404341</v>
      </c>
      <c r="AM22" s="1">
        <v>1.2068549360366883E-3</v>
      </c>
      <c r="AN22" s="1">
        <v>0.11585807385952208</v>
      </c>
      <c r="AO22" s="1">
        <v>0.2466811489258991</v>
      </c>
      <c r="AP22" s="1">
        <v>0</v>
      </c>
      <c r="AQ22" s="1">
        <v>0.63287472845763937</v>
      </c>
      <c r="AR22" s="1">
        <v>3.3791938209027277E-3</v>
      </c>
    </row>
    <row r="23" spans="1:44" x14ac:dyDescent="0.35">
      <c r="A23" t="s">
        <v>89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 s="29">
        <v>0</v>
      </c>
      <c r="X23" s="1" t="s">
        <v>84</v>
      </c>
      <c r="Y23" s="1" t="s">
        <v>84</v>
      </c>
      <c r="Z23" s="1" t="s">
        <v>84</v>
      </c>
      <c r="AA23" s="1" t="s">
        <v>84</v>
      </c>
      <c r="AB23" s="1" t="s">
        <v>84</v>
      </c>
      <c r="AC23" s="1" t="s">
        <v>84</v>
      </c>
      <c r="AD23" s="1" t="s">
        <v>84</v>
      </c>
      <c r="AE23" s="1" t="s">
        <v>84</v>
      </c>
      <c r="AF23" s="1" t="s">
        <v>84</v>
      </c>
      <c r="AG23" s="1" t="s">
        <v>84</v>
      </c>
      <c r="AH23" s="1" t="s">
        <v>84</v>
      </c>
      <c r="AI23" s="1" t="s">
        <v>84</v>
      </c>
      <c r="AJ23" s="1" t="s">
        <v>84</v>
      </c>
      <c r="AK23" s="1" t="s">
        <v>84</v>
      </c>
      <c r="AL23" s="1" t="s">
        <v>84</v>
      </c>
      <c r="AM23" s="1" t="s">
        <v>84</v>
      </c>
      <c r="AN23" s="1" t="s">
        <v>84</v>
      </c>
      <c r="AO23" s="1" t="s">
        <v>84</v>
      </c>
      <c r="AP23" s="1" t="s">
        <v>84</v>
      </c>
      <c r="AQ23" s="1" t="s">
        <v>84</v>
      </c>
      <c r="AR23" s="1" t="s">
        <v>84</v>
      </c>
    </row>
    <row r="24" spans="1:44" x14ac:dyDescent="0.35">
      <c r="A24" t="s">
        <v>68</v>
      </c>
      <c r="B24">
        <v>1328</v>
      </c>
      <c r="C24">
        <v>451</v>
      </c>
      <c r="D24">
        <v>789</v>
      </c>
      <c r="E24">
        <v>0</v>
      </c>
      <c r="F24">
        <v>22</v>
      </c>
      <c r="G24">
        <v>66</v>
      </c>
      <c r="H24">
        <v>881</v>
      </c>
      <c r="I24">
        <v>226</v>
      </c>
      <c r="J24">
        <v>4</v>
      </c>
      <c r="K24">
        <v>217</v>
      </c>
      <c r="L24">
        <v>73</v>
      </c>
      <c r="M24">
        <v>822</v>
      </c>
      <c r="N24">
        <v>165</v>
      </c>
      <c r="O24">
        <v>268</v>
      </c>
      <c r="P24">
        <v>13</v>
      </c>
      <c r="Q24">
        <v>22</v>
      </c>
      <c r="R24">
        <v>124</v>
      </c>
      <c r="S24">
        <v>7</v>
      </c>
      <c r="T24">
        <v>889</v>
      </c>
      <c r="U24">
        <v>64</v>
      </c>
      <c r="V24">
        <v>65</v>
      </c>
      <c r="W24" s="29">
        <v>173</v>
      </c>
      <c r="X24" s="1">
        <v>4.9698795180722892E-2</v>
      </c>
      <c r="Y24" s="1">
        <v>0.16340361445783133</v>
      </c>
      <c r="Z24" s="1">
        <v>0.20180722891566266</v>
      </c>
      <c r="AA24" s="1">
        <v>0.13027108433734941</v>
      </c>
      <c r="AB24" s="1">
        <v>1.6566265060240965E-2</v>
      </c>
      <c r="AC24" s="1">
        <v>3.0120481927710845E-3</v>
      </c>
      <c r="AD24" s="1">
        <v>0.12424698795180723</v>
      </c>
      <c r="AE24" s="1">
        <v>4.8945783132530118E-2</v>
      </c>
      <c r="AF24" s="1">
        <v>0.36370967741935484</v>
      </c>
      <c r="AG24" s="1">
        <v>0.63629032258064511</v>
      </c>
      <c r="AH24" s="1">
        <v>0</v>
      </c>
      <c r="AI24" s="1">
        <v>0.79584462511291776</v>
      </c>
      <c r="AJ24" s="1">
        <v>0.20415537488708221</v>
      </c>
      <c r="AK24" s="1">
        <v>8.1564245810055863E-2</v>
      </c>
      <c r="AL24" s="1">
        <v>0.91843575418994416</v>
      </c>
      <c r="AM24" s="1">
        <v>1.161751563896336E-2</v>
      </c>
      <c r="AN24" s="1">
        <v>1.9660411081322611E-2</v>
      </c>
      <c r="AO24" s="1">
        <v>0.11081322609472744</v>
      </c>
      <c r="AP24" s="1">
        <v>6.2555853440571943E-3</v>
      </c>
      <c r="AQ24" s="1">
        <v>0.79445933869526364</v>
      </c>
      <c r="AR24" s="1">
        <v>5.7193923145665772E-2</v>
      </c>
    </row>
    <row r="25" spans="1:44" x14ac:dyDescent="0.35">
      <c r="A25" t="s">
        <v>61</v>
      </c>
      <c r="B25">
        <v>54350</v>
      </c>
      <c r="C25">
        <v>20412</v>
      </c>
      <c r="D25">
        <v>26703</v>
      </c>
      <c r="E25">
        <v>0</v>
      </c>
      <c r="F25">
        <v>444</v>
      </c>
      <c r="G25">
        <v>6791</v>
      </c>
      <c r="H25">
        <v>39600</v>
      </c>
      <c r="I25">
        <v>4040</v>
      </c>
      <c r="J25">
        <v>206</v>
      </c>
      <c r="K25">
        <v>10504</v>
      </c>
      <c r="L25">
        <v>4023</v>
      </c>
      <c r="M25">
        <v>31360</v>
      </c>
      <c r="N25">
        <v>941</v>
      </c>
      <c r="O25">
        <v>18026</v>
      </c>
      <c r="P25">
        <v>606</v>
      </c>
      <c r="Q25">
        <v>405</v>
      </c>
      <c r="R25">
        <v>3165</v>
      </c>
      <c r="S25">
        <v>86</v>
      </c>
      <c r="T25">
        <v>30562</v>
      </c>
      <c r="U25">
        <v>958</v>
      </c>
      <c r="V25">
        <v>666</v>
      </c>
      <c r="W25" s="29">
        <v>19035</v>
      </c>
      <c r="X25" s="1">
        <v>0.12494940202391905</v>
      </c>
      <c r="Y25" s="1">
        <v>0.19326586936522538</v>
      </c>
      <c r="Z25" s="1">
        <v>0.33166513339466419</v>
      </c>
      <c r="AA25" s="1">
        <v>0.35022999080036799</v>
      </c>
      <c r="AB25" s="1">
        <v>8.1692732290708364E-3</v>
      </c>
      <c r="AC25" s="1">
        <v>3.7902483900643974E-3</v>
      </c>
      <c r="AD25" s="1">
        <v>1.731370745170193E-2</v>
      </c>
      <c r="AE25" s="1">
        <v>1.2253909843606256E-2</v>
      </c>
      <c r="AF25" s="1">
        <v>0.4332378223495702</v>
      </c>
      <c r="AG25" s="1">
        <v>0.5667621776504298</v>
      </c>
      <c r="AH25" s="1">
        <v>0</v>
      </c>
      <c r="AI25" s="1">
        <v>0.90742438130155822</v>
      </c>
      <c r="AJ25" s="1">
        <v>9.2575618698441803E-2</v>
      </c>
      <c r="AK25" s="1">
        <v>0.11369866885227368</v>
      </c>
      <c r="AL25" s="1">
        <v>0.88630133114772636</v>
      </c>
      <c r="AM25" s="1">
        <v>1.693588955340674E-2</v>
      </c>
      <c r="AN25" s="1">
        <v>1.1318540048068862E-2</v>
      </c>
      <c r="AO25" s="1">
        <v>8.8452294449723329E-2</v>
      </c>
      <c r="AP25" s="1">
        <v>2.4034430719356101E-3</v>
      </c>
      <c r="AQ25" s="1">
        <v>0.85411659493600134</v>
      </c>
      <c r="AR25" s="1">
        <v>2.6773237940864121E-2</v>
      </c>
    </row>
    <row r="26" spans="1:44" x14ac:dyDescent="0.35">
      <c r="A26" t="s">
        <v>90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 s="29">
        <v>0</v>
      </c>
      <c r="X26" s="1" t="s">
        <v>84</v>
      </c>
      <c r="Y26" s="1" t="s">
        <v>84</v>
      </c>
      <c r="Z26" s="1" t="s">
        <v>84</v>
      </c>
      <c r="AA26" s="1" t="s">
        <v>84</v>
      </c>
      <c r="AB26" s="1" t="s">
        <v>84</v>
      </c>
      <c r="AC26" s="1" t="s">
        <v>84</v>
      </c>
      <c r="AD26" s="1" t="s">
        <v>84</v>
      </c>
      <c r="AE26" s="1" t="s">
        <v>84</v>
      </c>
      <c r="AF26" s="1" t="s">
        <v>84</v>
      </c>
      <c r="AG26" s="1" t="s">
        <v>84</v>
      </c>
      <c r="AH26" s="1" t="s">
        <v>84</v>
      </c>
      <c r="AI26" s="1" t="s">
        <v>84</v>
      </c>
      <c r="AJ26" s="1" t="s">
        <v>84</v>
      </c>
      <c r="AK26" s="1" t="s">
        <v>84</v>
      </c>
      <c r="AL26" s="1" t="s">
        <v>84</v>
      </c>
      <c r="AM26" s="1" t="s">
        <v>84</v>
      </c>
      <c r="AN26" s="1" t="s">
        <v>84</v>
      </c>
      <c r="AO26" s="1" t="s">
        <v>84</v>
      </c>
      <c r="AP26" s="1" t="s">
        <v>84</v>
      </c>
      <c r="AQ26" s="1" t="s">
        <v>84</v>
      </c>
      <c r="AR26" s="1" t="s">
        <v>84</v>
      </c>
    </row>
    <row r="27" spans="1:44" x14ac:dyDescent="0.35">
      <c r="A27" t="s">
        <v>91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 s="29">
        <v>0</v>
      </c>
      <c r="X27" s="1" t="s">
        <v>84</v>
      </c>
      <c r="Y27" s="1" t="s">
        <v>84</v>
      </c>
      <c r="Z27" s="1" t="s">
        <v>84</v>
      </c>
      <c r="AA27" s="1" t="s">
        <v>84</v>
      </c>
      <c r="AB27" s="1" t="s">
        <v>84</v>
      </c>
      <c r="AC27" s="1" t="s">
        <v>84</v>
      </c>
      <c r="AD27" s="1" t="s">
        <v>84</v>
      </c>
      <c r="AE27" s="1" t="s">
        <v>84</v>
      </c>
      <c r="AF27" s="1" t="s">
        <v>84</v>
      </c>
      <c r="AG27" s="1" t="s">
        <v>84</v>
      </c>
      <c r="AH27" s="1" t="s">
        <v>84</v>
      </c>
      <c r="AI27" s="1" t="s">
        <v>84</v>
      </c>
      <c r="AJ27" s="1" t="s">
        <v>84</v>
      </c>
      <c r="AK27" s="1" t="s">
        <v>84</v>
      </c>
      <c r="AL27" s="1" t="s">
        <v>84</v>
      </c>
      <c r="AM27" s="1" t="s">
        <v>84</v>
      </c>
      <c r="AN27" s="1" t="s">
        <v>84</v>
      </c>
      <c r="AO27" s="1" t="s">
        <v>84</v>
      </c>
      <c r="AP27" s="1" t="s">
        <v>84</v>
      </c>
      <c r="AQ27" s="1" t="s">
        <v>84</v>
      </c>
      <c r="AR27" s="1" t="s">
        <v>84</v>
      </c>
    </row>
    <row r="28" spans="1:44" x14ac:dyDescent="0.35">
      <c r="A28" t="s">
        <v>62</v>
      </c>
      <c r="B28">
        <v>2613</v>
      </c>
      <c r="C28">
        <v>988</v>
      </c>
      <c r="D28">
        <v>1337</v>
      </c>
      <c r="E28">
        <v>0</v>
      </c>
      <c r="F28">
        <v>15</v>
      </c>
      <c r="G28">
        <v>273</v>
      </c>
      <c r="H28">
        <v>1898</v>
      </c>
      <c r="I28">
        <v>190</v>
      </c>
      <c r="J28">
        <v>0</v>
      </c>
      <c r="K28">
        <v>525</v>
      </c>
      <c r="L28">
        <v>76</v>
      </c>
      <c r="M28">
        <v>1142</v>
      </c>
      <c r="N28">
        <v>221</v>
      </c>
      <c r="O28">
        <v>1174</v>
      </c>
      <c r="P28">
        <v>35</v>
      </c>
      <c r="Q28">
        <v>24</v>
      </c>
      <c r="R28">
        <v>205</v>
      </c>
      <c r="S28">
        <v>2</v>
      </c>
      <c r="T28">
        <v>980</v>
      </c>
      <c r="U28">
        <v>141</v>
      </c>
      <c r="V28">
        <v>81</v>
      </c>
      <c r="W28" s="29">
        <v>1191</v>
      </c>
      <c r="X28" s="1">
        <v>0.1044776119402985</v>
      </c>
      <c r="Y28" s="1">
        <v>0.20091848450057406</v>
      </c>
      <c r="Z28" s="1">
        <v>0.44929200153080751</v>
      </c>
      <c r="AA28" s="1">
        <v>0.45579793340987373</v>
      </c>
      <c r="AB28" s="1">
        <v>5.7405281285878304E-3</v>
      </c>
      <c r="AC28" s="1">
        <v>0</v>
      </c>
      <c r="AD28" s="1">
        <v>8.45771144278607E-2</v>
      </c>
      <c r="AE28" s="1">
        <v>3.0998851894374284E-2</v>
      </c>
      <c r="AF28" s="1">
        <v>0.42494623655913977</v>
      </c>
      <c r="AG28" s="1">
        <v>0.57505376344086023</v>
      </c>
      <c r="AH28" s="1">
        <v>0</v>
      </c>
      <c r="AI28" s="1">
        <v>0.90900383141762453</v>
      </c>
      <c r="AJ28" s="1">
        <v>9.0996168582375483E-2</v>
      </c>
      <c r="AK28" s="1">
        <v>6.2397372742200329E-2</v>
      </c>
      <c r="AL28" s="1">
        <v>0.93760262725779964</v>
      </c>
      <c r="AM28" s="1">
        <v>2.5234318673395817E-2</v>
      </c>
      <c r="AN28" s="1">
        <v>1.7303532804614274E-2</v>
      </c>
      <c r="AO28" s="1">
        <v>0.14780100937274693</v>
      </c>
      <c r="AP28" s="1">
        <v>1.4419610670511895E-3</v>
      </c>
      <c r="AQ28" s="1">
        <v>0.70656092285508287</v>
      </c>
      <c r="AR28" s="1">
        <v>0.10165825522710886</v>
      </c>
    </row>
    <row r="29" spans="1:44" x14ac:dyDescent="0.35">
      <c r="A29" t="s">
        <v>79</v>
      </c>
      <c r="B29">
        <v>96</v>
      </c>
      <c r="C29">
        <v>33</v>
      </c>
      <c r="D29">
        <v>63</v>
      </c>
      <c r="E29">
        <v>0</v>
      </c>
      <c r="F29">
        <v>0</v>
      </c>
      <c r="G29">
        <v>0</v>
      </c>
      <c r="H29">
        <v>86</v>
      </c>
      <c r="I29">
        <v>10</v>
      </c>
      <c r="J29">
        <v>0</v>
      </c>
      <c r="K29">
        <v>0</v>
      </c>
      <c r="L29">
        <v>2</v>
      </c>
      <c r="M29">
        <v>88</v>
      </c>
      <c r="N29">
        <v>2</v>
      </c>
      <c r="O29">
        <v>4</v>
      </c>
      <c r="P29">
        <v>20</v>
      </c>
      <c r="Q29">
        <v>1</v>
      </c>
      <c r="R29">
        <v>6</v>
      </c>
      <c r="S29">
        <v>0</v>
      </c>
      <c r="T29">
        <v>69</v>
      </c>
      <c r="U29">
        <v>9</v>
      </c>
      <c r="V29">
        <v>2</v>
      </c>
      <c r="W29" s="29">
        <v>2</v>
      </c>
      <c r="X29" s="1">
        <v>0</v>
      </c>
      <c r="Y29" s="1">
        <v>0</v>
      </c>
      <c r="Z29" s="1">
        <v>4.1666666666666664E-2</v>
      </c>
      <c r="AA29" s="1">
        <v>2.0833333333333332E-2</v>
      </c>
      <c r="AB29" s="1">
        <v>0</v>
      </c>
      <c r="AC29" s="1">
        <v>0</v>
      </c>
      <c r="AD29" s="1">
        <v>2.0833333333333332E-2</v>
      </c>
      <c r="AE29" s="1">
        <v>2.0833333333333332E-2</v>
      </c>
      <c r="AF29" s="1">
        <v>0.34375</v>
      </c>
      <c r="AG29" s="1">
        <v>0.65625</v>
      </c>
      <c r="AH29" s="1">
        <v>0</v>
      </c>
      <c r="AI29" s="1">
        <v>0.89583333333333337</v>
      </c>
      <c r="AJ29" s="1">
        <v>0.10416666666666667</v>
      </c>
      <c r="AK29" s="1">
        <v>2.2222222222222223E-2</v>
      </c>
      <c r="AL29" s="1">
        <v>0.97777777777777775</v>
      </c>
      <c r="AM29" s="1">
        <v>0.19047619047619047</v>
      </c>
      <c r="AN29" s="1">
        <v>9.5238095238095247E-3</v>
      </c>
      <c r="AO29" s="1">
        <v>5.7142857142857141E-2</v>
      </c>
      <c r="AP29" s="1">
        <v>0</v>
      </c>
      <c r="AQ29" s="1">
        <v>0.65714285714285714</v>
      </c>
      <c r="AR29" s="1">
        <v>8.5714285714285715E-2</v>
      </c>
    </row>
    <row r="30" spans="1:44" x14ac:dyDescent="0.35">
      <c r="A30" t="s">
        <v>63</v>
      </c>
      <c r="B30">
        <v>9477</v>
      </c>
      <c r="C30">
        <v>3322</v>
      </c>
      <c r="D30">
        <v>4976</v>
      </c>
      <c r="E30">
        <v>0</v>
      </c>
      <c r="F30">
        <v>142</v>
      </c>
      <c r="G30">
        <v>1037</v>
      </c>
      <c r="H30">
        <v>6680</v>
      </c>
      <c r="I30">
        <v>1416</v>
      </c>
      <c r="J30">
        <v>25</v>
      </c>
      <c r="K30">
        <v>1356</v>
      </c>
      <c r="L30">
        <v>684</v>
      </c>
      <c r="M30">
        <v>5679</v>
      </c>
      <c r="N30">
        <v>411</v>
      </c>
      <c r="O30">
        <v>2703</v>
      </c>
      <c r="P30">
        <v>87</v>
      </c>
      <c r="Q30">
        <v>113</v>
      </c>
      <c r="R30">
        <v>735</v>
      </c>
      <c r="S30">
        <v>14</v>
      </c>
      <c r="T30">
        <v>5393</v>
      </c>
      <c r="U30">
        <v>210</v>
      </c>
      <c r="V30">
        <v>263</v>
      </c>
      <c r="W30" s="29">
        <v>2895</v>
      </c>
      <c r="X30" s="1">
        <v>0.10942281312651683</v>
      </c>
      <c r="Y30" s="1">
        <v>0.14308325419436529</v>
      </c>
      <c r="Z30" s="1">
        <v>0.28521684077239634</v>
      </c>
      <c r="AA30" s="1">
        <v>0.30547641658752772</v>
      </c>
      <c r="AB30" s="1">
        <v>1.4983644613274243E-2</v>
      </c>
      <c r="AC30" s="1">
        <v>2.6379656009285638E-3</v>
      </c>
      <c r="AD30" s="1">
        <v>4.3368154479265592E-2</v>
      </c>
      <c r="AE30" s="1">
        <v>2.7751398121768491E-2</v>
      </c>
      <c r="AF30" s="1">
        <v>0.40033743070619426</v>
      </c>
      <c r="AG30" s="1">
        <v>0.59966256929380579</v>
      </c>
      <c r="AH30" s="1">
        <v>0</v>
      </c>
      <c r="AI30" s="1">
        <v>0.82509881422924902</v>
      </c>
      <c r="AJ30" s="1">
        <v>0.17490118577075098</v>
      </c>
      <c r="AK30" s="1">
        <v>0.1074964639321075</v>
      </c>
      <c r="AL30" s="1">
        <v>0.89250353606789246</v>
      </c>
      <c r="AM30" s="1">
        <v>1.3278388278388278E-2</v>
      </c>
      <c r="AN30" s="1">
        <v>1.7246642246642248E-2</v>
      </c>
      <c r="AO30" s="1">
        <v>0.11217948717948718</v>
      </c>
      <c r="AP30" s="1">
        <v>2.136752136752137E-3</v>
      </c>
      <c r="AQ30" s="1">
        <v>0.82310744810744807</v>
      </c>
      <c r="AR30" s="1">
        <v>3.2051282051282048E-2</v>
      </c>
    </row>
    <row r="31" spans="1:44" x14ac:dyDescent="0.35">
      <c r="A31" t="s">
        <v>64</v>
      </c>
      <c r="B31">
        <v>11017</v>
      </c>
      <c r="C31">
        <v>1376</v>
      </c>
      <c r="D31">
        <v>5337</v>
      </c>
      <c r="E31">
        <v>0</v>
      </c>
      <c r="F31">
        <v>2693</v>
      </c>
      <c r="G31">
        <v>1611</v>
      </c>
      <c r="H31">
        <v>1637</v>
      </c>
      <c r="I31">
        <v>5598</v>
      </c>
      <c r="J31">
        <v>247</v>
      </c>
      <c r="K31">
        <v>3535</v>
      </c>
      <c r="L31">
        <v>444</v>
      </c>
      <c r="M31">
        <v>4225</v>
      </c>
      <c r="N31">
        <v>3349</v>
      </c>
      <c r="O31">
        <v>2999</v>
      </c>
      <c r="P31">
        <v>82</v>
      </c>
      <c r="Q31">
        <v>179</v>
      </c>
      <c r="R31">
        <v>1328</v>
      </c>
      <c r="S31">
        <v>59</v>
      </c>
      <c r="T31">
        <v>4068</v>
      </c>
      <c r="U31">
        <v>116</v>
      </c>
      <c r="V31">
        <v>2822</v>
      </c>
      <c r="W31" s="29">
        <v>2551</v>
      </c>
      <c r="X31" s="1">
        <v>0.14622855586820369</v>
      </c>
      <c r="Y31" s="1">
        <v>0.32086774984115457</v>
      </c>
      <c r="Z31" s="1">
        <v>0.27221566669692293</v>
      </c>
      <c r="AA31" s="1">
        <v>0.23155123899428157</v>
      </c>
      <c r="AB31" s="1">
        <v>0.2444404102750295</v>
      </c>
      <c r="AC31" s="1">
        <v>2.2419896523554507E-2</v>
      </c>
      <c r="AD31" s="1">
        <v>0.30398475083961152</v>
      </c>
      <c r="AE31" s="1">
        <v>0.25614958700190615</v>
      </c>
      <c r="AF31" s="1">
        <v>0.2049754208252644</v>
      </c>
      <c r="AG31" s="1">
        <v>0.79502457917473557</v>
      </c>
      <c r="AH31" s="1">
        <v>0</v>
      </c>
      <c r="AI31" s="1">
        <v>0.22626123013130614</v>
      </c>
      <c r="AJ31" s="1">
        <v>0.77373876986869383</v>
      </c>
      <c r="AK31" s="1">
        <v>9.5095309488113081E-2</v>
      </c>
      <c r="AL31" s="1">
        <v>0.90490469051188693</v>
      </c>
      <c r="AM31" s="1">
        <v>1.4060356652949246E-2</v>
      </c>
      <c r="AN31" s="1">
        <v>3.0692729766803841E-2</v>
      </c>
      <c r="AO31" s="1">
        <v>0.22770919067215364</v>
      </c>
      <c r="AP31" s="1">
        <v>1.0116598079561043E-2</v>
      </c>
      <c r="AQ31" s="1">
        <v>0.69753086419753085</v>
      </c>
      <c r="AR31" s="1">
        <v>1.9890260631001373E-2</v>
      </c>
    </row>
    <row r="32" spans="1:44" x14ac:dyDescent="0.35">
      <c r="A32" t="s">
        <v>65</v>
      </c>
      <c r="B32">
        <v>5280</v>
      </c>
      <c r="C32">
        <v>2255</v>
      </c>
      <c r="D32">
        <v>2505</v>
      </c>
      <c r="E32">
        <v>0</v>
      </c>
      <c r="F32">
        <v>27</v>
      </c>
      <c r="G32">
        <v>493</v>
      </c>
      <c r="H32">
        <v>4199</v>
      </c>
      <c r="I32">
        <v>353</v>
      </c>
      <c r="J32">
        <v>9</v>
      </c>
      <c r="K32">
        <v>719</v>
      </c>
      <c r="L32">
        <v>357</v>
      </c>
      <c r="M32">
        <v>3707</v>
      </c>
      <c r="N32">
        <v>195</v>
      </c>
      <c r="O32">
        <v>1021</v>
      </c>
      <c r="P32">
        <v>95</v>
      </c>
      <c r="Q32">
        <v>59</v>
      </c>
      <c r="R32">
        <v>256</v>
      </c>
      <c r="S32">
        <v>10</v>
      </c>
      <c r="T32">
        <v>3640</v>
      </c>
      <c r="U32">
        <v>39</v>
      </c>
      <c r="V32">
        <v>94</v>
      </c>
      <c r="W32" s="29">
        <v>1125</v>
      </c>
      <c r="X32" s="1">
        <v>9.3371212121212119E-2</v>
      </c>
      <c r="Y32" s="1">
        <v>0.13617424242424242</v>
      </c>
      <c r="Z32" s="1">
        <v>0.19337121212121211</v>
      </c>
      <c r="AA32" s="1">
        <v>0.21306818181818182</v>
      </c>
      <c r="AB32" s="1">
        <v>5.1136363636363636E-3</v>
      </c>
      <c r="AC32" s="1">
        <v>1.7045454545454545E-3</v>
      </c>
      <c r="AD32" s="1">
        <v>3.6931818181818184E-2</v>
      </c>
      <c r="AE32" s="1">
        <v>1.7803030303030303E-2</v>
      </c>
      <c r="AF32" s="1">
        <v>0.47373949579831931</v>
      </c>
      <c r="AG32" s="1">
        <v>0.52626050420168069</v>
      </c>
      <c r="AH32" s="1">
        <v>0</v>
      </c>
      <c r="AI32" s="1">
        <v>0.92245166959578206</v>
      </c>
      <c r="AJ32" s="1">
        <v>7.7548330404217922E-2</v>
      </c>
      <c r="AK32" s="1">
        <v>8.7844488188976375E-2</v>
      </c>
      <c r="AL32" s="1">
        <v>0.91215551181102361</v>
      </c>
      <c r="AM32" s="1">
        <v>2.3176384484020492E-2</v>
      </c>
      <c r="AN32" s="1">
        <v>1.4393754574286412E-2</v>
      </c>
      <c r="AO32" s="1">
        <v>6.2454257135886801E-2</v>
      </c>
      <c r="AP32" s="1">
        <v>2.4396194193705783E-3</v>
      </c>
      <c r="AQ32" s="1">
        <v>0.88802146865089049</v>
      </c>
      <c r="AR32" s="1">
        <v>9.5145157355452543E-3</v>
      </c>
    </row>
    <row r="33" spans="1:44" x14ac:dyDescent="0.35">
      <c r="A33" t="s">
        <v>80</v>
      </c>
      <c r="B33">
        <v>229</v>
      </c>
      <c r="C33">
        <v>13</v>
      </c>
      <c r="D33">
        <v>14</v>
      </c>
      <c r="E33">
        <v>0</v>
      </c>
      <c r="F33">
        <v>0</v>
      </c>
      <c r="G33">
        <v>202</v>
      </c>
      <c r="H33">
        <v>27</v>
      </c>
      <c r="I33">
        <v>0</v>
      </c>
      <c r="J33">
        <v>0</v>
      </c>
      <c r="K33">
        <v>202</v>
      </c>
      <c r="L33">
        <v>0</v>
      </c>
      <c r="M33">
        <v>27</v>
      </c>
      <c r="N33">
        <v>0</v>
      </c>
      <c r="O33">
        <v>202</v>
      </c>
      <c r="P33">
        <v>0</v>
      </c>
      <c r="Q33">
        <v>0</v>
      </c>
      <c r="R33">
        <v>0</v>
      </c>
      <c r="S33">
        <v>0</v>
      </c>
      <c r="T33">
        <v>23</v>
      </c>
      <c r="U33">
        <v>0</v>
      </c>
      <c r="V33">
        <v>0</v>
      </c>
      <c r="W33" s="29">
        <v>206</v>
      </c>
      <c r="X33" s="1">
        <v>0.88209606986899558</v>
      </c>
      <c r="Y33" s="1">
        <v>0.88209606986899558</v>
      </c>
      <c r="Z33" s="1">
        <v>0.88209606986899558</v>
      </c>
      <c r="AA33" s="1">
        <v>0.89956331877729256</v>
      </c>
      <c r="AB33" s="1">
        <v>0</v>
      </c>
      <c r="AC33" s="1">
        <v>0</v>
      </c>
      <c r="AD33" s="1">
        <v>0</v>
      </c>
      <c r="AE33" s="1">
        <v>0</v>
      </c>
      <c r="AF33" s="1">
        <v>0.48148148148148145</v>
      </c>
      <c r="AG33" s="1">
        <v>0.51851851851851849</v>
      </c>
      <c r="AH33" s="1">
        <v>0</v>
      </c>
      <c r="AI33" s="1">
        <v>1</v>
      </c>
      <c r="AJ33" s="1">
        <v>0</v>
      </c>
      <c r="AK33" s="1">
        <v>0</v>
      </c>
      <c r="AL33" s="1">
        <v>1</v>
      </c>
      <c r="AM33" s="1">
        <v>0</v>
      </c>
      <c r="AN33" s="1">
        <v>0</v>
      </c>
      <c r="AO33" s="1">
        <v>0</v>
      </c>
      <c r="AP33" s="1">
        <v>0</v>
      </c>
      <c r="AQ33" s="1">
        <v>1</v>
      </c>
      <c r="AR33" s="1">
        <v>0</v>
      </c>
    </row>
    <row r="34" spans="1:44" x14ac:dyDescent="0.35">
      <c r="A34" t="s">
        <v>92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 s="29">
        <v>0</v>
      </c>
      <c r="X34" s="1" t="s">
        <v>84</v>
      </c>
      <c r="Y34" s="1" t="s">
        <v>84</v>
      </c>
      <c r="Z34" s="1" t="s">
        <v>84</v>
      </c>
      <c r="AA34" s="1" t="s">
        <v>84</v>
      </c>
      <c r="AB34" s="1" t="s">
        <v>84</v>
      </c>
      <c r="AC34" s="1" t="s">
        <v>84</v>
      </c>
      <c r="AD34" s="1" t="s">
        <v>84</v>
      </c>
      <c r="AE34" s="1" t="s">
        <v>84</v>
      </c>
      <c r="AF34" s="1" t="s">
        <v>84</v>
      </c>
      <c r="AG34" s="1" t="s">
        <v>84</v>
      </c>
      <c r="AH34" s="1" t="s">
        <v>84</v>
      </c>
      <c r="AI34" s="1" t="s">
        <v>84</v>
      </c>
      <c r="AJ34" s="1" t="s">
        <v>84</v>
      </c>
      <c r="AK34" s="1" t="s">
        <v>84</v>
      </c>
      <c r="AL34" s="1" t="s">
        <v>84</v>
      </c>
      <c r="AM34" s="1" t="s">
        <v>84</v>
      </c>
      <c r="AN34" s="1" t="s">
        <v>84</v>
      </c>
      <c r="AO34" s="1" t="s">
        <v>84</v>
      </c>
      <c r="AP34" s="1" t="s">
        <v>84</v>
      </c>
      <c r="AQ34" s="1" t="s">
        <v>84</v>
      </c>
      <c r="AR34" s="1" t="s">
        <v>84</v>
      </c>
    </row>
    <row r="35" spans="1:44" x14ac:dyDescent="0.35">
      <c r="A35" t="s">
        <v>66</v>
      </c>
      <c r="B35">
        <v>6022</v>
      </c>
      <c r="C35">
        <v>2022</v>
      </c>
      <c r="D35">
        <v>3246</v>
      </c>
      <c r="E35">
        <v>0</v>
      </c>
      <c r="F35">
        <v>54</v>
      </c>
      <c r="G35">
        <v>700</v>
      </c>
      <c r="H35">
        <v>4236</v>
      </c>
      <c r="I35">
        <v>804</v>
      </c>
      <c r="J35">
        <v>17</v>
      </c>
      <c r="K35">
        <v>965</v>
      </c>
      <c r="L35">
        <v>268</v>
      </c>
      <c r="M35">
        <v>3506</v>
      </c>
      <c r="N35">
        <v>246</v>
      </c>
      <c r="O35">
        <v>2002</v>
      </c>
      <c r="P35">
        <v>24</v>
      </c>
      <c r="Q35">
        <v>107</v>
      </c>
      <c r="R35">
        <v>399</v>
      </c>
      <c r="S35">
        <v>4</v>
      </c>
      <c r="T35">
        <v>3435</v>
      </c>
      <c r="U35">
        <v>46</v>
      </c>
      <c r="V35">
        <v>131</v>
      </c>
      <c r="W35" s="29">
        <v>1946</v>
      </c>
      <c r="X35" s="1">
        <v>0.11624045167718366</v>
      </c>
      <c r="Y35" s="1">
        <v>0.16024576552640318</v>
      </c>
      <c r="Z35" s="1">
        <v>0.33244769179674527</v>
      </c>
      <c r="AA35" s="1">
        <v>0.32314845566257056</v>
      </c>
      <c r="AB35" s="1">
        <v>8.9671205579541675E-3</v>
      </c>
      <c r="AC35" s="1">
        <v>2.8229823978744603E-3</v>
      </c>
      <c r="AD35" s="1">
        <v>4.0850215875124544E-2</v>
      </c>
      <c r="AE35" s="1">
        <v>2.175357024244437E-2</v>
      </c>
      <c r="AF35" s="1">
        <v>0.38382687927107062</v>
      </c>
      <c r="AG35" s="1">
        <v>0.61617312072892938</v>
      </c>
      <c r="AH35" s="1">
        <v>0</v>
      </c>
      <c r="AI35" s="1">
        <v>0.84047619047619049</v>
      </c>
      <c r="AJ35" s="1">
        <v>0.15952380952380951</v>
      </c>
      <c r="AK35" s="1">
        <v>7.101218865924748E-2</v>
      </c>
      <c r="AL35" s="1">
        <v>0.92898781134075248</v>
      </c>
      <c r="AM35" s="1">
        <v>5.9775840597758407E-3</v>
      </c>
      <c r="AN35" s="1">
        <v>2.6650062266500622E-2</v>
      </c>
      <c r="AO35" s="1">
        <v>9.9377334993773353E-2</v>
      </c>
      <c r="AP35" s="1">
        <v>9.9626400996264005E-4</v>
      </c>
      <c r="AQ35" s="1">
        <v>0.85554171855541716</v>
      </c>
      <c r="AR35" s="1">
        <v>1.145703611457036E-2</v>
      </c>
    </row>
    <row r="36" spans="1:44" x14ac:dyDescent="0.35">
      <c r="A36" t="s">
        <v>81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 s="29">
        <v>0</v>
      </c>
      <c r="X36" s="1" t="s">
        <v>84</v>
      </c>
      <c r="Y36" s="1" t="s">
        <v>84</v>
      </c>
      <c r="Z36" s="1" t="s">
        <v>84</v>
      </c>
      <c r="AA36" s="1" t="s">
        <v>84</v>
      </c>
      <c r="AB36" s="1" t="s">
        <v>84</v>
      </c>
      <c r="AC36" s="1" t="s">
        <v>84</v>
      </c>
      <c r="AD36" s="1" t="s">
        <v>84</v>
      </c>
      <c r="AE36" s="1" t="s">
        <v>84</v>
      </c>
      <c r="AF36" s="1" t="s">
        <v>84</v>
      </c>
      <c r="AG36" s="1" t="s">
        <v>84</v>
      </c>
      <c r="AH36" s="1" t="s">
        <v>84</v>
      </c>
      <c r="AI36" s="1" t="s">
        <v>84</v>
      </c>
      <c r="AJ36" s="1" t="s">
        <v>84</v>
      </c>
      <c r="AK36" s="1" t="s">
        <v>84</v>
      </c>
      <c r="AL36" s="1" t="s">
        <v>84</v>
      </c>
      <c r="AM36" s="1" t="s">
        <v>84</v>
      </c>
      <c r="AN36" s="1" t="s">
        <v>84</v>
      </c>
      <c r="AO36" s="1" t="s">
        <v>84</v>
      </c>
      <c r="AP36" s="1" t="s">
        <v>84</v>
      </c>
      <c r="AQ36" s="1" t="s">
        <v>84</v>
      </c>
      <c r="AR36" s="1" t="s">
        <v>84</v>
      </c>
    </row>
    <row r="37" spans="1:44" x14ac:dyDescent="0.35">
      <c r="A37" t="s">
        <v>67</v>
      </c>
      <c r="B37">
        <v>19359</v>
      </c>
      <c r="C37">
        <v>8177</v>
      </c>
      <c r="D37">
        <v>9652</v>
      </c>
      <c r="E37">
        <v>0</v>
      </c>
      <c r="F37">
        <v>113</v>
      </c>
      <c r="G37">
        <v>1417</v>
      </c>
      <c r="H37">
        <v>16210</v>
      </c>
      <c r="I37">
        <v>1056</v>
      </c>
      <c r="J37">
        <v>92</v>
      </c>
      <c r="K37">
        <v>2001</v>
      </c>
      <c r="L37">
        <v>1007</v>
      </c>
      <c r="M37">
        <v>9316</v>
      </c>
      <c r="N37">
        <v>374</v>
      </c>
      <c r="O37">
        <v>8662</v>
      </c>
      <c r="P37">
        <v>109</v>
      </c>
      <c r="Q37">
        <v>106</v>
      </c>
      <c r="R37">
        <v>1178</v>
      </c>
      <c r="S37">
        <v>23</v>
      </c>
      <c r="T37">
        <v>8920</v>
      </c>
      <c r="U37">
        <v>107</v>
      </c>
      <c r="V37">
        <v>256</v>
      </c>
      <c r="W37" s="29">
        <v>8757</v>
      </c>
      <c r="X37" s="1">
        <v>7.3195929541815183E-2</v>
      </c>
      <c r="Y37" s="1">
        <v>0.10336277700294437</v>
      </c>
      <c r="Z37" s="1">
        <v>0.44744046696626893</v>
      </c>
      <c r="AA37" s="1">
        <v>0.4523477452347745</v>
      </c>
      <c r="AB37" s="1">
        <v>5.8370783614856139E-3</v>
      </c>
      <c r="AC37" s="1">
        <v>4.7523115863422694E-3</v>
      </c>
      <c r="AD37" s="1">
        <v>1.9319179709695749E-2</v>
      </c>
      <c r="AE37" s="1">
        <v>1.3223823544604576E-2</v>
      </c>
      <c r="AF37" s="1">
        <v>0.45863480845813004</v>
      </c>
      <c r="AG37" s="1">
        <v>0.54136519154187002</v>
      </c>
      <c r="AH37" s="1">
        <v>0</v>
      </c>
      <c r="AI37" s="1">
        <v>0.93883933742615544</v>
      </c>
      <c r="AJ37" s="1">
        <v>6.1160662573844553E-2</v>
      </c>
      <c r="AK37" s="1">
        <v>9.7549162065291101E-2</v>
      </c>
      <c r="AL37" s="1">
        <v>0.90245083793470893</v>
      </c>
      <c r="AM37" s="1">
        <v>1.0437613712534712E-2</v>
      </c>
      <c r="AN37" s="1">
        <v>1.0150339940630087E-2</v>
      </c>
      <c r="AO37" s="1">
        <v>0.11280283443454946</v>
      </c>
      <c r="AP37" s="1">
        <v>2.2024322512687925E-3</v>
      </c>
      <c r="AQ37" s="1">
        <v>0.85416068179641869</v>
      </c>
      <c r="AR37" s="1">
        <v>1.0246097864598295E-2</v>
      </c>
    </row>
    <row r="38" spans="1:44" x14ac:dyDescent="0.35">
      <c r="A38" t="s">
        <v>93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 s="29">
        <v>0</v>
      </c>
      <c r="X38" s="1" t="s">
        <v>84</v>
      </c>
      <c r="Y38" s="1" t="s">
        <v>84</v>
      </c>
      <c r="Z38" s="1" t="s">
        <v>84</v>
      </c>
      <c r="AA38" s="1" t="s">
        <v>84</v>
      </c>
      <c r="AB38" s="1" t="s">
        <v>84</v>
      </c>
      <c r="AC38" s="1" t="s">
        <v>84</v>
      </c>
      <c r="AD38" s="1" t="s">
        <v>84</v>
      </c>
      <c r="AE38" s="1" t="s">
        <v>84</v>
      </c>
      <c r="AF38" s="1" t="s">
        <v>84</v>
      </c>
      <c r="AG38" s="1" t="s">
        <v>84</v>
      </c>
      <c r="AH38" s="1" t="s">
        <v>84</v>
      </c>
      <c r="AI38" s="1" t="s">
        <v>84</v>
      </c>
      <c r="AJ38" s="1" t="s">
        <v>84</v>
      </c>
      <c r="AK38" s="1" t="s">
        <v>84</v>
      </c>
      <c r="AL38" s="1" t="s">
        <v>84</v>
      </c>
      <c r="AM38" s="1" t="s">
        <v>84</v>
      </c>
      <c r="AN38" s="1" t="s">
        <v>84</v>
      </c>
      <c r="AO38" s="1" t="s">
        <v>84</v>
      </c>
      <c r="AP38" s="1" t="s">
        <v>84</v>
      </c>
      <c r="AQ38" s="1" t="s">
        <v>84</v>
      </c>
      <c r="AR38" s="1" t="s">
        <v>84</v>
      </c>
    </row>
    <row r="39" spans="1:44" x14ac:dyDescent="0.35">
      <c r="A39" t="s">
        <v>94</v>
      </c>
      <c r="B39">
        <v>767</v>
      </c>
      <c r="C39">
        <v>244</v>
      </c>
      <c r="D39">
        <v>489</v>
      </c>
      <c r="E39">
        <v>0</v>
      </c>
      <c r="F39">
        <v>34</v>
      </c>
      <c r="G39">
        <v>0</v>
      </c>
      <c r="H39">
        <v>514</v>
      </c>
      <c r="I39">
        <v>193</v>
      </c>
      <c r="J39">
        <v>0</v>
      </c>
      <c r="K39">
        <v>60</v>
      </c>
      <c r="L39">
        <v>49</v>
      </c>
      <c r="M39">
        <v>551</v>
      </c>
      <c r="N39">
        <v>167</v>
      </c>
      <c r="O39">
        <v>0</v>
      </c>
      <c r="P39">
        <v>12</v>
      </c>
      <c r="Q39">
        <v>6</v>
      </c>
      <c r="R39">
        <v>74</v>
      </c>
      <c r="S39">
        <v>2</v>
      </c>
      <c r="T39">
        <v>595</v>
      </c>
      <c r="U39">
        <v>1</v>
      </c>
      <c r="V39">
        <v>79</v>
      </c>
      <c r="W39" s="29">
        <v>0</v>
      </c>
      <c r="X39" s="1">
        <v>0</v>
      </c>
      <c r="Y39" s="1">
        <v>7.822685788787484E-2</v>
      </c>
      <c r="Z39" s="1">
        <v>0</v>
      </c>
      <c r="AA39" s="1">
        <v>0</v>
      </c>
      <c r="AB39" s="1">
        <v>4.4328552803129077E-2</v>
      </c>
      <c r="AC39" s="1">
        <v>0</v>
      </c>
      <c r="AD39" s="1">
        <v>0.21773142112125163</v>
      </c>
      <c r="AE39" s="1">
        <v>0.10299869621903521</v>
      </c>
      <c r="AF39" s="1">
        <v>0.33287858117326058</v>
      </c>
      <c r="AG39" s="1">
        <v>0.66712141882673948</v>
      </c>
      <c r="AH39" s="1">
        <v>0</v>
      </c>
      <c r="AI39" s="1">
        <v>0.72701555869872703</v>
      </c>
      <c r="AJ39" s="1">
        <v>0.27298444130127297</v>
      </c>
      <c r="AK39" s="1">
        <v>8.1666666666666665E-2</v>
      </c>
      <c r="AL39" s="1">
        <v>0.91833333333333333</v>
      </c>
      <c r="AM39" s="1">
        <v>1.7391304347826087E-2</v>
      </c>
      <c r="AN39" s="1">
        <v>8.6956521739130436E-3</v>
      </c>
      <c r="AO39" s="1">
        <v>0.1072463768115942</v>
      </c>
      <c r="AP39" s="1">
        <v>2.8985507246376812E-3</v>
      </c>
      <c r="AQ39" s="1">
        <v>0.8623188405797102</v>
      </c>
      <c r="AR39" s="1">
        <v>1.4492753623188406E-3</v>
      </c>
    </row>
    <row r="40" spans="1:44" x14ac:dyDescent="0.35">
      <c r="A40" t="s">
        <v>82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 s="29">
        <v>0</v>
      </c>
      <c r="X40" s="1" t="s">
        <v>84</v>
      </c>
      <c r="Y40" s="1" t="s">
        <v>84</v>
      </c>
      <c r="Z40" s="1" t="s">
        <v>84</v>
      </c>
      <c r="AA40" s="1" t="s">
        <v>84</v>
      </c>
      <c r="AB40" s="1" t="s">
        <v>84</v>
      </c>
      <c r="AC40" s="1" t="s">
        <v>84</v>
      </c>
      <c r="AD40" s="1" t="s">
        <v>84</v>
      </c>
      <c r="AE40" s="1" t="s">
        <v>84</v>
      </c>
      <c r="AF40" s="1" t="s">
        <v>84</v>
      </c>
      <c r="AG40" s="1" t="s">
        <v>84</v>
      </c>
      <c r="AH40" s="1" t="s">
        <v>84</v>
      </c>
      <c r="AI40" s="1" t="s">
        <v>84</v>
      </c>
      <c r="AJ40" s="1" t="s">
        <v>84</v>
      </c>
      <c r="AK40" s="1" t="s">
        <v>84</v>
      </c>
      <c r="AL40" s="1" t="s">
        <v>84</v>
      </c>
      <c r="AM40" s="1" t="s">
        <v>84</v>
      </c>
      <c r="AN40" s="1" t="s">
        <v>84</v>
      </c>
      <c r="AO40" s="1" t="s">
        <v>84</v>
      </c>
      <c r="AP40" s="1" t="s">
        <v>84</v>
      </c>
      <c r="AQ40" s="1" t="s">
        <v>84</v>
      </c>
      <c r="AR40" s="1" t="s">
        <v>84</v>
      </c>
    </row>
    <row r="41" spans="1:44" x14ac:dyDescent="0.35">
      <c r="A41" t="s">
        <v>95</v>
      </c>
      <c r="B41">
        <v>157</v>
      </c>
      <c r="C41">
        <v>71</v>
      </c>
      <c r="D41">
        <v>86</v>
      </c>
      <c r="E41">
        <v>0</v>
      </c>
      <c r="F41">
        <v>0</v>
      </c>
      <c r="G41">
        <v>0</v>
      </c>
      <c r="H41">
        <v>156</v>
      </c>
      <c r="I41">
        <v>1</v>
      </c>
      <c r="J41">
        <v>0</v>
      </c>
      <c r="K41">
        <v>0</v>
      </c>
      <c r="L41">
        <v>1</v>
      </c>
      <c r="M41">
        <v>156</v>
      </c>
      <c r="N41">
        <v>0</v>
      </c>
      <c r="O41">
        <v>0</v>
      </c>
      <c r="P41">
        <v>14</v>
      </c>
      <c r="Q41">
        <v>1</v>
      </c>
      <c r="R41">
        <v>1</v>
      </c>
      <c r="S41">
        <v>0</v>
      </c>
      <c r="T41">
        <v>140</v>
      </c>
      <c r="U41">
        <v>0</v>
      </c>
      <c r="V41">
        <v>0</v>
      </c>
      <c r="W41" s="29">
        <v>1</v>
      </c>
      <c r="X41" s="1">
        <v>0</v>
      </c>
      <c r="Y41" s="1">
        <v>0</v>
      </c>
      <c r="Z41" s="1">
        <v>0</v>
      </c>
      <c r="AA41" s="1">
        <v>6.369426751592357E-3</v>
      </c>
      <c r="AB41" s="1">
        <v>0</v>
      </c>
      <c r="AC41" s="1">
        <v>0</v>
      </c>
      <c r="AD41" s="1">
        <v>0</v>
      </c>
      <c r="AE41" s="1">
        <v>0</v>
      </c>
      <c r="AF41" s="1">
        <v>0.45222929936305734</v>
      </c>
      <c r="AG41" s="1">
        <v>0.54777070063694266</v>
      </c>
      <c r="AH41" s="1">
        <v>0</v>
      </c>
      <c r="AI41" s="1">
        <v>0.99363057324840764</v>
      </c>
      <c r="AJ41" s="1">
        <v>6.369426751592357E-3</v>
      </c>
      <c r="AK41" s="1">
        <v>6.369426751592357E-3</v>
      </c>
      <c r="AL41" s="1">
        <v>0.99363057324840764</v>
      </c>
      <c r="AM41" s="1">
        <v>8.9743589743589744E-2</v>
      </c>
      <c r="AN41" s="1">
        <v>6.41025641025641E-3</v>
      </c>
      <c r="AO41" s="1">
        <v>6.41025641025641E-3</v>
      </c>
      <c r="AP41" s="1">
        <v>0</v>
      </c>
      <c r="AQ41" s="1">
        <v>0.89743589743589747</v>
      </c>
      <c r="AR41" s="1">
        <v>0</v>
      </c>
    </row>
    <row r="42" spans="1:44" x14ac:dyDescent="0.35">
      <c r="A42" t="s">
        <v>69</v>
      </c>
      <c r="B42">
        <v>1533</v>
      </c>
      <c r="C42">
        <v>645</v>
      </c>
      <c r="D42">
        <v>811</v>
      </c>
      <c r="E42">
        <v>0</v>
      </c>
      <c r="F42">
        <v>40</v>
      </c>
      <c r="G42">
        <v>37</v>
      </c>
      <c r="H42">
        <v>1002</v>
      </c>
      <c r="I42">
        <v>144</v>
      </c>
      <c r="J42">
        <v>9</v>
      </c>
      <c r="K42">
        <v>378</v>
      </c>
      <c r="L42">
        <v>88</v>
      </c>
      <c r="M42">
        <v>888</v>
      </c>
      <c r="N42">
        <v>77</v>
      </c>
      <c r="O42">
        <v>480</v>
      </c>
      <c r="P42">
        <v>10</v>
      </c>
      <c r="Q42">
        <v>36</v>
      </c>
      <c r="R42">
        <v>51</v>
      </c>
      <c r="S42">
        <v>0</v>
      </c>
      <c r="T42">
        <v>892</v>
      </c>
      <c r="U42">
        <v>30</v>
      </c>
      <c r="V42">
        <v>78</v>
      </c>
      <c r="W42" s="29">
        <v>462</v>
      </c>
      <c r="X42" s="1">
        <v>2.4135681669928244E-2</v>
      </c>
      <c r="Y42" s="1">
        <v>0.24657534246575341</v>
      </c>
      <c r="Z42" s="1">
        <v>0.3131115459882583</v>
      </c>
      <c r="AA42" s="1">
        <v>0.30136986301369861</v>
      </c>
      <c r="AB42" s="1">
        <v>2.6092628832354858E-2</v>
      </c>
      <c r="AC42" s="1">
        <v>5.8708414872798431E-3</v>
      </c>
      <c r="AD42" s="1">
        <v>5.0228310502283102E-2</v>
      </c>
      <c r="AE42" s="1">
        <v>5.0880626223091974E-2</v>
      </c>
      <c r="AF42" s="1">
        <v>0.44299450549450547</v>
      </c>
      <c r="AG42" s="1">
        <v>0.55700549450549453</v>
      </c>
      <c r="AH42" s="1">
        <v>0</v>
      </c>
      <c r="AI42" s="1">
        <v>0.87434554973821987</v>
      </c>
      <c r="AJ42" s="1">
        <v>0.1256544502617801</v>
      </c>
      <c r="AK42" s="1">
        <v>9.0163934426229511E-2</v>
      </c>
      <c r="AL42" s="1">
        <v>0.9098360655737705</v>
      </c>
      <c r="AM42" s="1">
        <v>9.8135426889106973E-3</v>
      </c>
      <c r="AN42" s="1">
        <v>3.5328753680078512E-2</v>
      </c>
      <c r="AO42" s="1">
        <v>5.0049067713444556E-2</v>
      </c>
      <c r="AP42" s="1">
        <v>0</v>
      </c>
      <c r="AQ42" s="1">
        <v>0.87536800785083413</v>
      </c>
      <c r="AR42" s="1">
        <v>2.9440628066732092E-2</v>
      </c>
    </row>
    <row r="43" spans="1:44" x14ac:dyDescent="0.35">
      <c r="A43" t="s">
        <v>70</v>
      </c>
      <c r="B43">
        <v>8821</v>
      </c>
      <c r="C43">
        <v>1000</v>
      </c>
      <c r="D43">
        <v>5709</v>
      </c>
      <c r="E43">
        <v>0</v>
      </c>
      <c r="F43">
        <v>1680</v>
      </c>
      <c r="G43">
        <v>432</v>
      </c>
      <c r="H43">
        <v>499</v>
      </c>
      <c r="I43">
        <v>3833</v>
      </c>
      <c r="J43">
        <v>3439</v>
      </c>
      <c r="K43">
        <v>1050</v>
      </c>
      <c r="L43">
        <v>306</v>
      </c>
      <c r="M43">
        <v>3822</v>
      </c>
      <c r="N43">
        <v>3599</v>
      </c>
      <c r="O43">
        <v>1094</v>
      </c>
      <c r="P43">
        <v>153</v>
      </c>
      <c r="Q43">
        <v>197</v>
      </c>
      <c r="R43">
        <v>805</v>
      </c>
      <c r="S43">
        <v>54</v>
      </c>
      <c r="T43">
        <v>4888</v>
      </c>
      <c r="U43">
        <v>165</v>
      </c>
      <c r="V43">
        <v>2056</v>
      </c>
      <c r="W43" s="29">
        <v>739</v>
      </c>
      <c r="X43" s="1">
        <v>4.8974039224577715E-2</v>
      </c>
      <c r="Y43" s="1">
        <v>0.11903412311529304</v>
      </c>
      <c r="Z43" s="1">
        <v>0.12402221970298152</v>
      </c>
      <c r="AA43" s="1">
        <v>8.3777349506858639E-2</v>
      </c>
      <c r="AB43" s="1">
        <v>0.19045459698446887</v>
      </c>
      <c r="AC43" s="1">
        <v>0.38986509466046931</v>
      </c>
      <c r="AD43" s="1">
        <v>0.40800362770660925</v>
      </c>
      <c r="AE43" s="1">
        <v>0.23308014964289764</v>
      </c>
      <c r="AF43" s="1">
        <v>0.14905351021016544</v>
      </c>
      <c r="AG43" s="1">
        <v>0.85094648978983456</v>
      </c>
      <c r="AH43" s="1">
        <v>0</v>
      </c>
      <c r="AI43" s="1">
        <v>0.11518928901200369</v>
      </c>
      <c r="AJ43" s="1">
        <v>0.88481071098799635</v>
      </c>
      <c r="AK43" s="1">
        <v>7.4127906976744193E-2</v>
      </c>
      <c r="AL43" s="1">
        <v>0.92587209302325579</v>
      </c>
      <c r="AM43" s="1">
        <v>2.4433088470137337E-2</v>
      </c>
      <c r="AN43" s="1">
        <v>3.1459597572660494E-2</v>
      </c>
      <c r="AO43" s="1">
        <v>0.12855317789843501</v>
      </c>
      <c r="AP43" s="1">
        <v>8.6234429894602362E-3</v>
      </c>
      <c r="AQ43" s="1">
        <v>0.78058128393484505</v>
      </c>
      <c r="AR43" s="1">
        <v>2.6349409134461835E-2</v>
      </c>
    </row>
    <row r="44" spans="1:44" x14ac:dyDescent="0.35">
      <c r="A44" t="s">
        <v>71</v>
      </c>
      <c r="B44">
        <v>22416</v>
      </c>
      <c r="C44">
        <v>2276</v>
      </c>
      <c r="D44">
        <v>15444</v>
      </c>
      <c r="E44">
        <v>0</v>
      </c>
      <c r="F44">
        <v>1236</v>
      </c>
      <c r="G44">
        <v>3460</v>
      </c>
      <c r="H44">
        <v>141</v>
      </c>
      <c r="I44">
        <v>20100</v>
      </c>
      <c r="J44">
        <v>87</v>
      </c>
      <c r="K44">
        <v>2088</v>
      </c>
      <c r="L44">
        <v>684</v>
      </c>
      <c r="M44">
        <v>10479</v>
      </c>
      <c r="N44">
        <v>6953</v>
      </c>
      <c r="O44">
        <v>4300</v>
      </c>
      <c r="P44">
        <v>207</v>
      </c>
      <c r="Q44">
        <v>360</v>
      </c>
      <c r="R44">
        <v>3574</v>
      </c>
      <c r="S44">
        <v>41</v>
      </c>
      <c r="T44">
        <v>10617</v>
      </c>
      <c r="U44">
        <v>421</v>
      </c>
      <c r="V44">
        <v>2362</v>
      </c>
      <c r="W44" s="29">
        <v>5195</v>
      </c>
      <c r="X44" s="1">
        <v>0.15435403283369023</v>
      </c>
      <c r="Y44" s="1">
        <v>9.3147751605995713E-2</v>
      </c>
      <c r="Z44" s="1">
        <v>0.19182726623840113</v>
      </c>
      <c r="AA44" s="1">
        <v>0.23175410421127765</v>
      </c>
      <c r="AB44" s="1">
        <v>5.5139186295503212E-2</v>
      </c>
      <c r="AC44" s="1">
        <v>3.881156316916488E-3</v>
      </c>
      <c r="AD44" s="1">
        <v>0.3101802284082798</v>
      </c>
      <c r="AE44" s="1">
        <v>0.10537116345467523</v>
      </c>
      <c r="AF44" s="1">
        <v>0.12844243792325055</v>
      </c>
      <c r="AG44" s="1">
        <v>0.87155756207674939</v>
      </c>
      <c r="AH44" s="1">
        <v>0</v>
      </c>
      <c r="AI44" s="1">
        <v>6.9660589891803763E-3</v>
      </c>
      <c r="AJ44" s="1">
        <v>0.99303394101081965</v>
      </c>
      <c r="AK44" s="1">
        <v>6.1273851115291586E-2</v>
      </c>
      <c r="AL44" s="1">
        <v>0.9387261488847084</v>
      </c>
      <c r="AM44" s="1">
        <v>1.3600525624178713E-2</v>
      </c>
      <c r="AN44" s="1">
        <v>2.3653088042049936E-2</v>
      </c>
      <c r="AO44" s="1">
        <v>0.23482260183968462</v>
      </c>
      <c r="AP44" s="1">
        <v>2.6938239159001315E-3</v>
      </c>
      <c r="AQ44" s="1">
        <v>0.69756898817345603</v>
      </c>
      <c r="AR44" s="1">
        <v>2.7660972404730616E-2</v>
      </c>
    </row>
    <row r="45" spans="1:44" x14ac:dyDescent="0.35">
      <c r="A45" t="s">
        <v>83</v>
      </c>
      <c r="B45">
        <v>1328</v>
      </c>
      <c r="C45">
        <v>451</v>
      </c>
      <c r="D45">
        <v>789</v>
      </c>
      <c r="E45">
        <v>0</v>
      </c>
      <c r="F45">
        <v>22</v>
      </c>
      <c r="G45">
        <v>66</v>
      </c>
      <c r="H45">
        <v>881</v>
      </c>
      <c r="I45">
        <v>226</v>
      </c>
      <c r="J45">
        <v>4</v>
      </c>
      <c r="K45">
        <v>217</v>
      </c>
      <c r="L45">
        <v>73</v>
      </c>
      <c r="M45">
        <v>822</v>
      </c>
      <c r="N45">
        <v>165</v>
      </c>
      <c r="O45">
        <v>268</v>
      </c>
      <c r="P45">
        <v>13</v>
      </c>
      <c r="Q45">
        <v>22</v>
      </c>
      <c r="R45">
        <v>124</v>
      </c>
      <c r="S45">
        <v>7</v>
      </c>
      <c r="T45">
        <v>889</v>
      </c>
      <c r="U45">
        <v>64</v>
      </c>
      <c r="V45">
        <v>65</v>
      </c>
      <c r="W45" s="29">
        <v>173</v>
      </c>
      <c r="X45" s="1">
        <v>4.9698795180722892E-2</v>
      </c>
      <c r="Y45" s="1">
        <v>0.16340361445783133</v>
      </c>
      <c r="Z45" s="1">
        <v>0.20180722891566266</v>
      </c>
      <c r="AA45" s="1">
        <v>0.13027108433734941</v>
      </c>
      <c r="AB45" s="1">
        <v>1.6566265060240965E-2</v>
      </c>
      <c r="AC45" s="1">
        <v>3.0120481927710845E-3</v>
      </c>
      <c r="AD45" s="1">
        <v>0.12424698795180723</v>
      </c>
      <c r="AE45" s="1">
        <v>4.8945783132530118E-2</v>
      </c>
      <c r="AF45" s="1">
        <v>0.36370967741935484</v>
      </c>
      <c r="AG45" s="1">
        <v>0.63629032258064511</v>
      </c>
      <c r="AH45" s="1">
        <v>0</v>
      </c>
      <c r="AI45" s="1">
        <v>0.79584462511291776</v>
      </c>
      <c r="AJ45" s="1">
        <v>0.20415537488708221</v>
      </c>
      <c r="AK45" s="1">
        <v>8.1564245810055863E-2</v>
      </c>
      <c r="AL45" s="1">
        <v>0.91843575418994416</v>
      </c>
      <c r="AM45" s="1">
        <v>1.161751563896336E-2</v>
      </c>
      <c r="AN45" s="1">
        <v>1.9660411081322611E-2</v>
      </c>
      <c r="AO45" s="1">
        <v>0.11081322609472744</v>
      </c>
      <c r="AP45" s="1">
        <v>6.2555853440571943E-3</v>
      </c>
      <c r="AQ45" s="1">
        <v>0.79445933869526364</v>
      </c>
      <c r="AR45" s="1">
        <v>5.7193923145665772E-2</v>
      </c>
    </row>
    <row r="46" spans="1:44" x14ac:dyDescent="0.35">
      <c r="A46" t="s">
        <v>73</v>
      </c>
      <c r="B46">
        <v>9</v>
      </c>
      <c r="C46">
        <v>0</v>
      </c>
      <c r="D46">
        <v>9</v>
      </c>
      <c r="E46">
        <v>0</v>
      </c>
      <c r="F46">
        <v>0</v>
      </c>
      <c r="G46">
        <v>0</v>
      </c>
      <c r="H46">
        <v>0</v>
      </c>
      <c r="I46">
        <v>9</v>
      </c>
      <c r="J46">
        <v>0</v>
      </c>
      <c r="K46">
        <v>0</v>
      </c>
      <c r="L46">
        <v>0</v>
      </c>
      <c r="M46">
        <v>9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9</v>
      </c>
      <c r="U46">
        <v>0</v>
      </c>
      <c r="V46">
        <v>0</v>
      </c>
      <c r="W46" s="29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1</v>
      </c>
      <c r="AH46" s="1">
        <v>0</v>
      </c>
      <c r="AI46" s="1">
        <v>0</v>
      </c>
      <c r="AJ46" s="1">
        <v>1</v>
      </c>
      <c r="AK46" s="1">
        <v>0</v>
      </c>
      <c r="AL46" s="1">
        <v>1</v>
      </c>
      <c r="AM46" s="1">
        <v>0</v>
      </c>
      <c r="AN46" s="1">
        <v>0</v>
      </c>
      <c r="AO46" s="1">
        <v>0</v>
      </c>
      <c r="AP46" s="1">
        <v>0</v>
      </c>
      <c r="AQ46" s="1">
        <v>1</v>
      </c>
      <c r="AR46" s="1">
        <v>0</v>
      </c>
    </row>
    <row r="47" spans="1:44" x14ac:dyDescent="0.35">
      <c r="A47" t="s">
        <v>74</v>
      </c>
      <c r="B47">
        <v>192</v>
      </c>
      <c r="C47">
        <v>37</v>
      </c>
      <c r="D47">
        <v>155</v>
      </c>
      <c r="E47">
        <v>0</v>
      </c>
      <c r="F47">
        <v>0</v>
      </c>
      <c r="G47">
        <v>0</v>
      </c>
      <c r="H47">
        <v>22</v>
      </c>
      <c r="I47">
        <v>170</v>
      </c>
      <c r="J47">
        <v>0</v>
      </c>
      <c r="K47">
        <v>0</v>
      </c>
      <c r="L47">
        <v>9</v>
      </c>
      <c r="M47">
        <v>168</v>
      </c>
      <c r="N47">
        <v>15</v>
      </c>
      <c r="O47">
        <v>0</v>
      </c>
      <c r="P47">
        <v>0</v>
      </c>
      <c r="Q47">
        <v>3</v>
      </c>
      <c r="R47">
        <v>12</v>
      </c>
      <c r="S47">
        <v>0</v>
      </c>
      <c r="T47">
        <v>177</v>
      </c>
      <c r="U47">
        <v>0</v>
      </c>
      <c r="V47">
        <v>0</v>
      </c>
      <c r="W47" s="29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7.8125E-2</v>
      </c>
      <c r="AE47" s="1">
        <v>0</v>
      </c>
      <c r="AF47" s="1">
        <v>0.19270833333333334</v>
      </c>
      <c r="AG47" s="1">
        <v>0.80729166666666663</v>
      </c>
      <c r="AH47" s="1">
        <v>0</v>
      </c>
      <c r="AI47" s="1">
        <v>0.11458333333333333</v>
      </c>
      <c r="AJ47" s="1">
        <v>0.88541666666666663</v>
      </c>
      <c r="AK47" s="1">
        <v>5.0847457627118647E-2</v>
      </c>
      <c r="AL47" s="1">
        <v>0.94915254237288138</v>
      </c>
      <c r="AM47" s="1">
        <v>0</v>
      </c>
      <c r="AN47" s="1">
        <v>1.5625E-2</v>
      </c>
      <c r="AO47" s="1">
        <v>6.25E-2</v>
      </c>
      <c r="AP47" s="1">
        <v>0</v>
      </c>
      <c r="AQ47" s="1">
        <v>0.921875</v>
      </c>
      <c r="AR47" s="1">
        <v>0</v>
      </c>
    </row>
    <row r="48" spans="1:44" x14ac:dyDescent="0.35">
      <c r="A48" t="s">
        <v>75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 s="29">
        <v>0</v>
      </c>
      <c r="X48" s="1" t="s">
        <v>84</v>
      </c>
      <c r="Y48" s="1" t="s">
        <v>84</v>
      </c>
      <c r="Z48" s="1" t="s">
        <v>84</v>
      </c>
      <c r="AA48" s="1" t="s">
        <v>84</v>
      </c>
      <c r="AB48" s="1" t="s">
        <v>84</v>
      </c>
      <c r="AC48" s="1" t="s">
        <v>84</v>
      </c>
      <c r="AD48" s="1" t="s">
        <v>84</v>
      </c>
      <c r="AE48" s="1" t="s">
        <v>84</v>
      </c>
      <c r="AF48" s="1" t="s">
        <v>84</v>
      </c>
      <c r="AG48" s="1" t="s">
        <v>84</v>
      </c>
      <c r="AH48" s="1" t="s">
        <v>84</v>
      </c>
      <c r="AI48" s="1" t="s">
        <v>84</v>
      </c>
      <c r="AJ48" s="1" t="s">
        <v>84</v>
      </c>
      <c r="AK48" s="1" t="s">
        <v>84</v>
      </c>
      <c r="AL48" s="1" t="s">
        <v>84</v>
      </c>
      <c r="AM48" s="1" t="s">
        <v>84</v>
      </c>
      <c r="AN48" s="1" t="s">
        <v>84</v>
      </c>
      <c r="AO48" s="1" t="s">
        <v>84</v>
      </c>
      <c r="AP48" s="1" t="s">
        <v>84</v>
      </c>
      <c r="AQ48" s="1" t="s">
        <v>84</v>
      </c>
      <c r="AR48" s="1" t="s">
        <v>84</v>
      </c>
    </row>
    <row r="49" spans="1:44" x14ac:dyDescent="0.35">
      <c r="A49" t="s">
        <v>76</v>
      </c>
      <c r="B49">
        <v>122</v>
      </c>
      <c r="C49">
        <v>39</v>
      </c>
      <c r="D49">
        <v>83</v>
      </c>
      <c r="E49">
        <v>0</v>
      </c>
      <c r="F49">
        <v>0</v>
      </c>
      <c r="G49">
        <v>0</v>
      </c>
      <c r="H49">
        <v>83</v>
      </c>
      <c r="I49">
        <v>39</v>
      </c>
      <c r="J49">
        <v>0</v>
      </c>
      <c r="K49">
        <v>0</v>
      </c>
      <c r="L49">
        <v>0</v>
      </c>
      <c r="M49">
        <v>122</v>
      </c>
      <c r="N49">
        <v>0</v>
      </c>
      <c r="O49">
        <v>0</v>
      </c>
      <c r="P49">
        <v>0</v>
      </c>
      <c r="Q49">
        <v>0</v>
      </c>
      <c r="R49">
        <v>52</v>
      </c>
      <c r="S49">
        <v>0</v>
      </c>
      <c r="T49">
        <v>70</v>
      </c>
      <c r="U49">
        <v>0</v>
      </c>
      <c r="V49">
        <v>0</v>
      </c>
      <c r="W49" s="29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0.31967213114754101</v>
      </c>
      <c r="AG49" s="1">
        <v>0.68032786885245899</v>
      </c>
      <c r="AH49" s="1">
        <v>0</v>
      </c>
      <c r="AI49" s="1">
        <v>0.68032786885245899</v>
      </c>
      <c r="AJ49" s="1">
        <v>0.31967213114754101</v>
      </c>
      <c r="AK49" s="1">
        <v>0</v>
      </c>
      <c r="AL49" s="1">
        <v>1</v>
      </c>
      <c r="AM49" s="1">
        <v>0</v>
      </c>
      <c r="AN49" s="1">
        <v>0</v>
      </c>
      <c r="AO49" s="1">
        <v>0.42622950819672129</v>
      </c>
      <c r="AP49" s="1">
        <v>0</v>
      </c>
      <c r="AQ49" s="1">
        <v>0.57377049180327866</v>
      </c>
      <c r="AR49" s="1">
        <v>0</v>
      </c>
    </row>
    <row r="50" spans="1:44" x14ac:dyDescent="0.35">
      <c r="A50" t="s">
        <v>96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 s="29">
        <v>0</v>
      </c>
      <c r="X50" s="1" t="s">
        <v>84</v>
      </c>
      <c r="Y50" s="1" t="s">
        <v>84</v>
      </c>
      <c r="Z50" s="1" t="s">
        <v>84</v>
      </c>
      <c r="AA50" s="1" t="s">
        <v>84</v>
      </c>
      <c r="AB50" s="1" t="s">
        <v>84</v>
      </c>
      <c r="AC50" s="1" t="s">
        <v>84</v>
      </c>
      <c r="AD50" s="1" t="s">
        <v>84</v>
      </c>
      <c r="AE50" s="1" t="s">
        <v>84</v>
      </c>
      <c r="AF50" s="1" t="s">
        <v>84</v>
      </c>
      <c r="AG50" s="1" t="s">
        <v>84</v>
      </c>
      <c r="AH50" s="1" t="s">
        <v>84</v>
      </c>
      <c r="AI50" s="1" t="s">
        <v>84</v>
      </c>
      <c r="AJ50" s="1" t="s">
        <v>84</v>
      </c>
      <c r="AK50" s="1" t="s">
        <v>84</v>
      </c>
      <c r="AL50" s="1" t="s">
        <v>84</v>
      </c>
      <c r="AM50" s="1" t="s">
        <v>84</v>
      </c>
      <c r="AN50" s="1" t="s">
        <v>84</v>
      </c>
      <c r="AO50" s="1" t="s">
        <v>84</v>
      </c>
      <c r="AP50" s="1" t="s">
        <v>84</v>
      </c>
      <c r="AQ50" s="1" t="s">
        <v>84</v>
      </c>
      <c r="AR50" s="1" t="s">
        <v>84</v>
      </c>
    </row>
    <row r="51" spans="1:44" x14ac:dyDescent="0.35">
      <c r="A51" t="s">
        <v>77</v>
      </c>
      <c r="B51">
        <v>2754</v>
      </c>
      <c r="C51">
        <v>1337</v>
      </c>
      <c r="D51">
        <v>1338</v>
      </c>
      <c r="E51">
        <v>0</v>
      </c>
      <c r="F51">
        <v>25</v>
      </c>
      <c r="G51">
        <v>54</v>
      </c>
      <c r="H51">
        <v>2664</v>
      </c>
      <c r="I51">
        <v>39</v>
      </c>
      <c r="J51">
        <v>25</v>
      </c>
      <c r="K51">
        <v>26</v>
      </c>
      <c r="L51">
        <v>223</v>
      </c>
      <c r="M51">
        <v>2382</v>
      </c>
      <c r="N51">
        <v>86</v>
      </c>
      <c r="O51">
        <v>63</v>
      </c>
      <c r="P51">
        <v>155</v>
      </c>
      <c r="Q51">
        <v>49</v>
      </c>
      <c r="R51">
        <v>265</v>
      </c>
      <c r="S51">
        <v>3</v>
      </c>
      <c r="T51">
        <v>2015</v>
      </c>
      <c r="U51">
        <v>45</v>
      </c>
      <c r="V51">
        <v>62</v>
      </c>
      <c r="W51" s="29">
        <v>240</v>
      </c>
      <c r="X51" s="1">
        <v>1.9607843137254902E-2</v>
      </c>
      <c r="Y51" s="1">
        <v>9.44081336238199E-3</v>
      </c>
      <c r="Z51" s="1">
        <v>2.2875816993464051E-2</v>
      </c>
      <c r="AA51" s="1">
        <v>8.714596949891068E-2</v>
      </c>
      <c r="AB51" s="1">
        <v>9.0777051561365292E-3</v>
      </c>
      <c r="AC51" s="1">
        <v>9.0777051561365292E-3</v>
      </c>
      <c r="AD51" s="1">
        <v>3.1227305737109658E-2</v>
      </c>
      <c r="AE51" s="1">
        <v>2.2512708787218592E-2</v>
      </c>
      <c r="AF51" s="1">
        <v>0.49981308411214953</v>
      </c>
      <c r="AG51" s="1">
        <v>0.50018691588785047</v>
      </c>
      <c r="AH51" s="1">
        <v>0</v>
      </c>
      <c r="AI51" s="1">
        <v>0.98557158712541626</v>
      </c>
      <c r="AJ51" s="1">
        <v>1.4428412874583796E-2</v>
      </c>
      <c r="AK51" s="1">
        <v>8.5604606525911703E-2</v>
      </c>
      <c r="AL51" s="1">
        <v>0.91439539347408827</v>
      </c>
      <c r="AM51" s="1">
        <v>6.121642969984202E-2</v>
      </c>
      <c r="AN51" s="1">
        <v>1.9352290679304898E-2</v>
      </c>
      <c r="AO51" s="1">
        <v>0.10466034755134281</v>
      </c>
      <c r="AP51" s="1">
        <v>1.1848341232227489E-3</v>
      </c>
      <c r="AQ51" s="1">
        <v>0.79581358609794628</v>
      </c>
      <c r="AR51" s="1">
        <v>1.7772511848341232E-2</v>
      </c>
    </row>
    <row r="52" spans="1:44" x14ac:dyDescent="0.35">
      <c r="A52" t="s">
        <v>97</v>
      </c>
      <c r="B52">
        <v>16</v>
      </c>
      <c r="C52">
        <v>6</v>
      </c>
      <c r="D52">
        <v>10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16</v>
      </c>
      <c r="L52">
        <v>0</v>
      </c>
      <c r="M52">
        <v>0</v>
      </c>
      <c r="N52">
        <v>0</v>
      </c>
      <c r="O52">
        <v>16</v>
      </c>
      <c r="P52">
        <v>0</v>
      </c>
      <c r="Q52">
        <v>0</v>
      </c>
      <c r="R52">
        <v>0</v>
      </c>
      <c r="S52">
        <v>0</v>
      </c>
      <c r="T52">
        <v>16</v>
      </c>
      <c r="U52">
        <v>0</v>
      </c>
      <c r="V52">
        <v>0</v>
      </c>
      <c r="W52" s="29">
        <v>0</v>
      </c>
      <c r="X52" s="1">
        <v>0</v>
      </c>
      <c r="Y52" s="1">
        <v>1</v>
      </c>
      <c r="Z52" s="1">
        <v>1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0.375</v>
      </c>
      <c r="AG52" s="1">
        <v>0.625</v>
      </c>
      <c r="AH52" s="1">
        <v>0</v>
      </c>
      <c r="AI52" s="1" t="s">
        <v>84</v>
      </c>
      <c r="AJ52" s="1" t="s">
        <v>84</v>
      </c>
      <c r="AK52" s="1" t="s">
        <v>84</v>
      </c>
      <c r="AL52" s="1" t="s">
        <v>84</v>
      </c>
      <c r="AM52" s="1">
        <v>0</v>
      </c>
      <c r="AN52" s="1">
        <v>0</v>
      </c>
      <c r="AO52" s="1">
        <v>0</v>
      </c>
      <c r="AP52" s="1">
        <v>0</v>
      </c>
      <c r="AQ52" s="1">
        <v>1</v>
      </c>
      <c r="AR52" s="1">
        <v>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6A9D3-26B3-4B82-B11C-D34039613288}">
  <sheetPr codeName="Sheet9"/>
  <dimension ref="A1:AR52"/>
  <sheetViews>
    <sheetView zoomScale="70" zoomScaleNormal="70" workbookViewId="0">
      <selection activeCell="W2" sqref="W2:W52"/>
    </sheetView>
  </sheetViews>
  <sheetFormatPr defaultRowHeight="14.5" x14ac:dyDescent="0.35"/>
  <cols>
    <col min="1" max="1" width="45.81640625" bestFit="1" customWidth="1"/>
  </cols>
  <sheetData>
    <row r="1" spans="1:44" ht="101.5" x14ac:dyDescent="0.35">
      <c r="A1" s="2" t="s">
        <v>4</v>
      </c>
      <c r="B1" s="2" t="s">
        <v>0</v>
      </c>
      <c r="C1" s="2" t="s">
        <v>5</v>
      </c>
      <c r="D1" s="2" t="s">
        <v>6</v>
      </c>
      <c r="E1" s="2" t="s">
        <v>114</v>
      </c>
      <c r="F1" s="2" t="s">
        <v>7</v>
      </c>
      <c r="G1" s="2" t="s">
        <v>8</v>
      </c>
      <c r="H1" s="2" t="s">
        <v>9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2" t="s">
        <v>21</v>
      </c>
      <c r="U1" s="2" t="s">
        <v>22</v>
      </c>
      <c r="V1" s="2" t="s">
        <v>23</v>
      </c>
      <c r="W1" s="2" t="s">
        <v>24</v>
      </c>
      <c r="X1" s="2" t="s">
        <v>25</v>
      </c>
      <c r="Y1" s="2" t="s">
        <v>26</v>
      </c>
      <c r="Z1" s="2" t="s">
        <v>27</v>
      </c>
      <c r="AA1" s="2" t="s">
        <v>28</v>
      </c>
      <c r="AB1" s="3" t="s">
        <v>29</v>
      </c>
      <c r="AC1" s="3" t="s">
        <v>30</v>
      </c>
      <c r="AD1" s="3" t="s">
        <v>31</v>
      </c>
      <c r="AE1" s="3" t="s">
        <v>32</v>
      </c>
      <c r="AF1" s="3" t="s">
        <v>33</v>
      </c>
      <c r="AG1" s="3" t="s">
        <v>34</v>
      </c>
      <c r="AH1" s="3" t="s">
        <v>115</v>
      </c>
      <c r="AI1" s="3" t="s">
        <v>35</v>
      </c>
      <c r="AJ1" s="3" t="s">
        <v>36</v>
      </c>
      <c r="AK1" s="3" t="s">
        <v>37</v>
      </c>
      <c r="AL1" s="3" t="s">
        <v>38</v>
      </c>
      <c r="AM1" s="3" t="s">
        <v>39</v>
      </c>
      <c r="AN1" s="3" t="s">
        <v>40</v>
      </c>
      <c r="AO1" s="3" t="s">
        <v>41</v>
      </c>
      <c r="AP1" s="3" t="s">
        <v>42</v>
      </c>
      <c r="AQ1" s="3" t="s">
        <v>43</v>
      </c>
      <c r="AR1" s="3" t="s">
        <v>44</v>
      </c>
    </row>
    <row r="2" spans="1:44" x14ac:dyDescent="0.35">
      <c r="A2" t="s">
        <v>85</v>
      </c>
      <c r="B2">
        <v>2977</v>
      </c>
      <c r="C2">
        <v>768</v>
      </c>
      <c r="D2">
        <v>552</v>
      </c>
      <c r="E2">
        <v>6</v>
      </c>
      <c r="F2">
        <v>174</v>
      </c>
      <c r="G2">
        <v>1477</v>
      </c>
      <c r="H2">
        <v>180</v>
      </c>
      <c r="I2">
        <v>478</v>
      </c>
      <c r="J2">
        <v>16</v>
      </c>
      <c r="K2">
        <v>2303</v>
      </c>
      <c r="L2">
        <v>40</v>
      </c>
      <c r="M2">
        <v>727</v>
      </c>
      <c r="N2">
        <v>566</v>
      </c>
      <c r="O2">
        <v>1644</v>
      </c>
      <c r="P2">
        <v>10</v>
      </c>
      <c r="Q2">
        <v>12</v>
      </c>
      <c r="R2">
        <v>28</v>
      </c>
      <c r="S2">
        <v>3</v>
      </c>
      <c r="T2">
        <v>1145</v>
      </c>
      <c r="U2">
        <v>7</v>
      </c>
      <c r="V2">
        <v>224</v>
      </c>
      <c r="W2" s="29">
        <v>1558</v>
      </c>
      <c r="X2" s="1">
        <v>0.49613705072220354</v>
      </c>
      <c r="Y2" s="1">
        <v>0.77359758145784352</v>
      </c>
      <c r="Z2" s="1">
        <v>0.55223379240846493</v>
      </c>
      <c r="AA2" s="1">
        <v>0.52334564998320454</v>
      </c>
      <c r="AB2" s="1">
        <v>5.8448102116224386E-2</v>
      </c>
      <c r="AC2" s="1">
        <v>5.3745381256298285E-3</v>
      </c>
      <c r="AD2" s="1">
        <v>0.1901242861941552</v>
      </c>
      <c r="AE2" s="1">
        <v>7.5243533758817607E-2</v>
      </c>
      <c r="AF2" s="1">
        <v>0.579185520361991</v>
      </c>
      <c r="AG2" s="1">
        <v>0.41628959276018102</v>
      </c>
      <c r="AH2" s="1">
        <v>4.5248868778280547E-3</v>
      </c>
      <c r="AI2" s="1">
        <v>0.2735562310030395</v>
      </c>
      <c r="AJ2" s="1">
        <v>0.7264437689969605</v>
      </c>
      <c r="AK2" s="1">
        <v>5.215123859191656E-2</v>
      </c>
      <c r="AL2" s="1">
        <v>0.9478487614080835</v>
      </c>
      <c r="AM2" s="1">
        <v>8.2987551867219917E-3</v>
      </c>
      <c r="AN2" s="1">
        <v>9.9585062240663894E-3</v>
      </c>
      <c r="AO2" s="1">
        <v>2.3236514522821577E-2</v>
      </c>
      <c r="AP2" s="1">
        <v>2.4896265560165973E-3</v>
      </c>
      <c r="AQ2" s="1">
        <v>0.950207468879668</v>
      </c>
      <c r="AR2" s="1">
        <v>5.8091286307053944E-3</v>
      </c>
    </row>
    <row r="3" spans="1:44" x14ac:dyDescent="0.35">
      <c r="A3" t="s">
        <v>45</v>
      </c>
      <c r="B3">
        <v>16444</v>
      </c>
      <c r="C3">
        <v>3009</v>
      </c>
      <c r="D3">
        <v>3634</v>
      </c>
      <c r="E3">
        <v>37</v>
      </c>
      <c r="F3">
        <v>1075</v>
      </c>
      <c r="G3">
        <v>8689</v>
      </c>
      <c r="H3">
        <v>1082</v>
      </c>
      <c r="I3">
        <v>9036</v>
      </c>
      <c r="J3">
        <v>122</v>
      </c>
      <c r="K3">
        <v>6204</v>
      </c>
      <c r="L3">
        <v>638</v>
      </c>
      <c r="M3">
        <v>5485</v>
      </c>
      <c r="N3">
        <v>1368</v>
      </c>
      <c r="O3">
        <v>8953</v>
      </c>
      <c r="P3">
        <v>80</v>
      </c>
      <c r="Q3">
        <v>128</v>
      </c>
      <c r="R3">
        <v>198</v>
      </c>
      <c r="S3">
        <v>17</v>
      </c>
      <c r="T3">
        <v>5362</v>
      </c>
      <c r="U3">
        <v>244</v>
      </c>
      <c r="V3">
        <v>1341</v>
      </c>
      <c r="W3" s="29">
        <v>9215</v>
      </c>
      <c r="X3" s="1">
        <v>0.52839941620043784</v>
      </c>
      <c r="Y3" s="1">
        <v>0.37728046703964974</v>
      </c>
      <c r="Z3" s="1">
        <v>0.54445390415957184</v>
      </c>
      <c r="AA3" s="1">
        <v>0.56038676720992464</v>
      </c>
      <c r="AB3" s="1">
        <v>6.5373388469958646E-2</v>
      </c>
      <c r="AC3" s="1">
        <v>7.4191194356604236E-3</v>
      </c>
      <c r="AD3" s="1">
        <v>8.3191437606421795E-2</v>
      </c>
      <c r="AE3" s="1">
        <v>8.1549501337874003E-2</v>
      </c>
      <c r="AF3" s="1">
        <v>0.45044910179640718</v>
      </c>
      <c r="AG3" s="1">
        <v>0.54401197604790419</v>
      </c>
      <c r="AH3" s="1">
        <v>5.5389221556886225E-3</v>
      </c>
      <c r="AI3" s="1">
        <v>0.10693813006523029</v>
      </c>
      <c r="AJ3" s="1">
        <v>0.89306186993476977</v>
      </c>
      <c r="AK3" s="1">
        <v>0.10419728891066471</v>
      </c>
      <c r="AL3" s="1">
        <v>0.89580271108933529</v>
      </c>
      <c r="AM3" s="1">
        <v>1.3269198872118096E-2</v>
      </c>
      <c r="AN3" s="1">
        <v>2.1230718195388954E-2</v>
      </c>
      <c r="AO3" s="1">
        <v>3.2841267208492286E-2</v>
      </c>
      <c r="AP3" s="1">
        <v>2.8197047603250956E-3</v>
      </c>
      <c r="AQ3" s="1">
        <v>0.88936805440371536</v>
      </c>
      <c r="AR3" s="1">
        <v>4.0471056559960195E-2</v>
      </c>
    </row>
    <row r="4" spans="1:44" x14ac:dyDescent="0.35">
      <c r="A4" t="s">
        <v>46</v>
      </c>
      <c r="B4">
        <v>26699</v>
      </c>
      <c r="C4">
        <v>1391</v>
      </c>
      <c r="D4">
        <v>4360</v>
      </c>
      <c r="E4">
        <v>21</v>
      </c>
      <c r="F4">
        <v>325</v>
      </c>
      <c r="G4">
        <v>20602</v>
      </c>
      <c r="H4">
        <v>810</v>
      </c>
      <c r="I4">
        <v>6028</v>
      </c>
      <c r="J4">
        <v>0</v>
      </c>
      <c r="K4">
        <v>19861</v>
      </c>
      <c r="L4">
        <v>97</v>
      </c>
      <c r="M4">
        <v>4376</v>
      </c>
      <c r="N4">
        <v>1315</v>
      </c>
      <c r="O4">
        <v>20911</v>
      </c>
      <c r="P4">
        <v>57</v>
      </c>
      <c r="Q4">
        <v>63</v>
      </c>
      <c r="R4">
        <v>151</v>
      </c>
      <c r="S4">
        <v>8</v>
      </c>
      <c r="T4">
        <v>5236</v>
      </c>
      <c r="U4">
        <v>69</v>
      </c>
      <c r="V4">
        <v>677</v>
      </c>
      <c r="W4" s="29">
        <v>20499</v>
      </c>
      <c r="X4" s="1">
        <v>0.77163938724296788</v>
      </c>
      <c r="Y4" s="1">
        <v>0.74388553878422414</v>
      </c>
      <c r="Z4" s="1">
        <v>0.783212854414023</v>
      </c>
      <c r="AA4" s="1">
        <v>0.76778156485261617</v>
      </c>
      <c r="AB4" s="1">
        <v>1.2172740552080603E-2</v>
      </c>
      <c r="AC4" s="1">
        <v>0</v>
      </c>
      <c r="AD4" s="1">
        <v>4.9252781003033819E-2</v>
      </c>
      <c r="AE4" s="1">
        <v>2.5356754934641748E-2</v>
      </c>
      <c r="AF4" s="1">
        <v>0.240990990990991</v>
      </c>
      <c r="AG4" s="1">
        <v>0.75537075537075538</v>
      </c>
      <c r="AH4" s="1">
        <v>3.6382536382536385E-3</v>
      </c>
      <c r="AI4" s="1">
        <v>0.11845568879789412</v>
      </c>
      <c r="AJ4" s="1">
        <v>0.88154431120210586</v>
      </c>
      <c r="AK4" s="1">
        <v>2.1685669572993518E-2</v>
      </c>
      <c r="AL4" s="1">
        <v>0.97831433042700644</v>
      </c>
      <c r="AM4" s="1">
        <v>1.0207736389684814E-2</v>
      </c>
      <c r="AN4" s="1">
        <v>1.1282234957020057E-2</v>
      </c>
      <c r="AO4" s="1">
        <v>2.7041547277936964E-2</v>
      </c>
      <c r="AP4" s="1">
        <v>1.4326647564469914E-3</v>
      </c>
      <c r="AQ4" s="1">
        <v>0.93767908309455583</v>
      </c>
      <c r="AR4" s="1">
        <v>1.23567335243553E-2</v>
      </c>
    </row>
    <row r="5" spans="1:44" x14ac:dyDescent="0.35">
      <c r="A5" t="s">
        <v>47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 s="29">
        <v>0</v>
      </c>
      <c r="X5" s="1" t="s">
        <v>84</v>
      </c>
      <c r="Y5" s="1" t="s">
        <v>84</v>
      </c>
      <c r="Z5" s="1" t="s">
        <v>84</v>
      </c>
      <c r="AA5" s="1" t="s">
        <v>84</v>
      </c>
      <c r="AB5" s="1" t="s">
        <v>84</v>
      </c>
      <c r="AC5" s="1" t="s">
        <v>84</v>
      </c>
      <c r="AD5" s="1" t="s">
        <v>84</v>
      </c>
      <c r="AE5" s="1" t="s">
        <v>84</v>
      </c>
      <c r="AF5" s="1" t="s">
        <v>84</v>
      </c>
      <c r="AG5" s="1" t="s">
        <v>84</v>
      </c>
      <c r="AH5" s="1" t="s">
        <v>84</v>
      </c>
      <c r="AI5" s="1" t="s">
        <v>84</v>
      </c>
      <c r="AJ5" s="1" t="s">
        <v>84</v>
      </c>
      <c r="AK5" s="1" t="s">
        <v>84</v>
      </c>
      <c r="AL5" s="1" t="s">
        <v>84</v>
      </c>
      <c r="AM5" s="1" t="s">
        <v>84</v>
      </c>
      <c r="AN5" s="1" t="s">
        <v>84</v>
      </c>
      <c r="AO5" s="1" t="s">
        <v>84</v>
      </c>
      <c r="AP5" s="1" t="s">
        <v>84</v>
      </c>
      <c r="AQ5" s="1" t="s">
        <v>84</v>
      </c>
      <c r="AR5" s="1" t="s">
        <v>84</v>
      </c>
    </row>
    <row r="6" spans="1:44" x14ac:dyDescent="0.35">
      <c r="A6" t="s">
        <v>86</v>
      </c>
      <c r="B6">
        <v>6347</v>
      </c>
      <c r="C6">
        <v>2500</v>
      </c>
      <c r="D6">
        <v>1822</v>
      </c>
      <c r="E6">
        <v>20</v>
      </c>
      <c r="F6">
        <v>706</v>
      </c>
      <c r="G6">
        <v>1299</v>
      </c>
      <c r="H6">
        <v>1</v>
      </c>
      <c r="I6">
        <v>5229</v>
      </c>
      <c r="J6">
        <v>0</v>
      </c>
      <c r="K6">
        <v>1117</v>
      </c>
      <c r="L6">
        <v>428</v>
      </c>
      <c r="M6">
        <v>1828</v>
      </c>
      <c r="N6">
        <v>2689</v>
      </c>
      <c r="O6">
        <v>1402</v>
      </c>
      <c r="P6">
        <v>57</v>
      </c>
      <c r="Q6">
        <v>70</v>
      </c>
      <c r="R6">
        <v>124</v>
      </c>
      <c r="S6">
        <v>10</v>
      </c>
      <c r="T6">
        <v>3252</v>
      </c>
      <c r="U6">
        <v>32</v>
      </c>
      <c r="V6">
        <v>1216</v>
      </c>
      <c r="W6" s="29">
        <v>1656</v>
      </c>
      <c r="X6" s="1">
        <v>0.20466362060816135</v>
      </c>
      <c r="Y6" s="1">
        <v>0.17598865605798014</v>
      </c>
      <c r="Z6" s="1">
        <v>0.22089175988656057</v>
      </c>
      <c r="AA6" s="1">
        <v>0.26091066645659367</v>
      </c>
      <c r="AB6" s="1">
        <v>0.11123365369465889</v>
      </c>
      <c r="AC6" s="1">
        <v>0</v>
      </c>
      <c r="AD6" s="1">
        <v>0.42366472349141326</v>
      </c>
      <c r="AE6" s="1">
        <v>0.19158657633527651</v>
      </c>
      <c r="AF6" s="1">
        <v>0.57577153385536617</v>
      </c>
      <c r="AG6" s="1">
        <v>0.41962229387379085</v>
      </c>
      <c r="AH6" s="1">
        <v>4.6061722708429292E-3</v>
      </c>
      <c r="AI6" s="1">
        <v>1.9120458891013384E-4</v>
      </c>
      <c r="AJ6" s="1">
        <v>0.99980879541108991</v>
      </c>
      <c r="AK6" s="1">
        <v>0.18971631205673758</v>
      </c>
      <c r="AL6" s="1">
        <v>0.81028368794326244</v>
      </c>
      <c r="AM6" s="1">
        <v>1.607898448519041E-2</v>
      </c>
      <c r="AN6" s="1">
        <v>1.9746121297602257E-2</v>
      </c>
      <c r="AO6" s="1">
        <v>3.4978843441466852E-2</v>
      </c>
      <c r="AP6" s="1">
        <v>2.8208744710860366E-3</v>
      </c>
      <c r="AQ6" s="1">
        <v>0.91734837799717917</v>
      </c>
      <c r="AR6" s="1">
        <v>9.0267983074753168E-3</v>
      </c>
    </row>
    <row r="7" spans="1:44" x14ac:dyDescent="0.35">
      <c r="A7" t="s">
        <v>48</v>
      </c>
      <c r="B7">
        <v>16785</v>
      </c>
      <c r="C7">
        <v>5262</v>
      </c>
      <c r="D7">
        <v>2294</v>
      </c>
      <c r="E7">
        <v>28</v>
      </c>
      <c r="F7">
        <v>1403</v>
      </c>
      <c r="G7">
        <v>7798</v>
      </c>
      <c r="H7">
        <v>732</v>
      </c>
      <c r="I7">
        <v>10175</v>
      </c>
      <c r="J7">
        <v>138</v>
      </c>
      <c r="K7">
        <v>5740</v>
      </c>
      <c r="L7">
        <v>231</v>
      </c>
      <c r="M7">
        <v>2993</v>
      </c>
      <c r="N7">
        <v>4505</v>
      </c>
      <c r="O7">
        <v>9056</v>
      </c>
      <c r="P7">
        <v>69</v>
      </c>
      <c r="Q7">
        <v>78</v>
      </c>
      <c r="R7">
        <v>148</v>
      </c>
      <c r="S7">
        <v>16</v>
      </c>
      <c r="T7">
        <v>6520</v>
      </c>
      <c r="U7">
        <v>308</v>
      </c>
      <c r="V7">
        <v>2150</v>
      </c>
      <c r="W7" s="29">
        <v>7549</v>
      </c>
      <c r="X7" s="1">
        <v>0.46458147155198093</v>
      </c>
      <c r="Y7" s="1">
        <v>0.34197199880845991</v>
      </c>
      <c r="Z7" s="1">
        <v>0.53952934167411382</v>
      </c>
      <c r="AA7" s="1">
        <v>0.4497467977360739</v>
      </c>
      <c r="AB7" s="1">
        <v>8.3586535597259454E-2</v>
      </c>
      <c r="AC7" s="1">
        <v>8.2216264521894553E-3</v>
      </c>
      <c r="AD7" s="1">
        <v>0.26839439976169199</v>
      </c>
      <c r="AE7" s="1">
        <v>0.12809055704498062</v>
      </c>
      <c r="AF7" s="1">
        <v>0.69382911392405067</v>
      </c>
      <c r="AG7" s="1">
        <v>0.30247890295358648</v>
      </c>
      <c r="AH7" s="1">
        <v>3.6919831223628692E-3</v>
      </c>
      <c r="AI7" s="1">
        <v>6.7112863298798939E-2</v>
      </c>
      <c r="AJ7" s="1">
        <v>0.93288713670120105</v>
      </c>
      <c r="AK7" s="1">
        <v>7.1650124069478904E-2</v>
      </c>
      <c r="AL7" s="1">
        <v>0.9283498759305211</v>
      </c>
      <c r="AM7" s="1">
        <v>9.6652192183779243E-3</v>
      </c>
      <c r="AN7" s="1">
        <v>1.0925899985992436E-2</v>
      </c>
      <c r="AO7" s="1">
        <v>2.0731194845216416E-2</v>
      </c>
      <c r="AP7" s="1">
        <v>2.2412102535369098E-3</v>
      </c>
      <c r="AQ7" s="1">
        <v>0.91329317831629075</v>
      </c>
      <c r="AR7" s="1">
        <v>4.3143297380585519E-2</v>
      </c>
    </row>
    <row r="8" spans="1:44" x14ac:dyDescent="0.35">
      <c r="A8" t="s">
        <v>49</v>
      </c>
      <c r="B8">
        <v>15758</v>
      </c>
      <c r="C8">
        <v>4285</v>
      </c>
      <c r="D8">
        <v>2835</v>
      </c>
      <c r="E8">
        <v>20</v>
      </c>
      <c r="F8">
        <v>677</v>
      </c>
      <c r="G8">
        <v>7941</v>
      </c>
      <c r="H8">
        <v>2121</v>
      </c>
      <c r="I8">
        <v>5946</v>
      </c>
      <c r="J8">
        <v>37</v>
      </c>
      <c r="K8">
        <v>7654</v>
      </c>
      <c r="L8">
        <v>374</v>
      </c>
      <c r="M8">
        <v>4542</v>
      </c>
      <c r="N8">
        <v>2893</v>
      </c>
      <c r="O8">
        <v>7949</v>
      </c>
      <c r="P8">
        <v>150</v>
      </c>
      <c r="Q8">
        <v>74</v>
      </c>
      <c r="R8">
        <v>109</v>
      </c>
      <c r="S8">
        <v>15</v>
      </c>
      <c r="T8">
        <v>6518</v>
      </c>
      <c r="U8">
        <v>257</v>
      </c>
      <c r="V8">
        <v>1217</v>
      </c>
      <c r="W8" s="29">
        <v>7456</v>
      </c>
      <c r="X8" s="1">
        <v>0.50393450945551466</v>
      </c>
      <c r="Y8" s="1">
        <v>0.48572153826627745</v>
      </c>
      <c r="Z8" s="1">
        <v>0.50444218809493591</v>
      </c>
      <c r="AA8" s="1">
        <v>0.47315649194060161</v>
      </c>
      <c r="AB8" s="1">
        <v>4.2962304861022975E-2</v>
      </c>
      <c r="AC8" s="1">
        <v>2.3480137073232646E-3</v>
      </c>
      <c r="AD8" s="1">
        <v>0.1835892879807082</v>
      </c>
      <c r="AE8" s="1">
        <v>7.7230613021957106E-2</v>
      </c>
      <c r="AF8" s="1">
        <v>0.60014005602240894</v>
      </c>
      <c r="AG8" s="1">
        <v>0.39705882352941174</v>
      </c>
      <c r="AH8" s="1">
        <v>2.8011204481792717E-3</v>
      </c>
      <c r="AI8" s="1">
        <v>0.26292301970992932</v>
      </c>
      <c r="AJ8" s="1">
        <v>0.73707698029007063</v>
      </c>
      <c r="AK8" s="1">
        <v>7.6078112286411717E-2</v>
      </c>
      <c r="AL8" s="1">
        <v>0.9239218877135883</v>
      </c>
      <c r="AM8" s="1">
        <v>2.105854274884178E-2</v>
      </c>
      <c r="AN8" s="1">
        <v>1.0388881089428611E-2</v>
      </c>
      <c r="AO8" s="1">
        <v>1.530254106415836E-2</v>
      </c>
      <c r="AP8" s="1">
        <v>2.1058542748841778E-3</v>
      </c>
      <c r="AQ8" s="1">
        <v>0.91506387757967145</v>
      </c>
      <c r="AR8" s="1">
        <v>3.6080303243015581E-2</v>
      </c>
    </row>
    <row r="9" spans="1:44" x14ac:dyDescent="0.35">
      <c r="A9" t="s">
        <v>50</v>
      </c>
      <c r="B9">
        <v>7176</v>
      </c>
      <c r="C9">
        <v>2562</v>
      </c>
      <c r="D9">
        <v>1303</v>
      </c>
      <c r="E9">
        <v>17</v>
      </c>
      <c r="F9">
        <v>667</v>
      </c>
      <c r="G9">
        <v>2627</v>
      </c>
      <c r="H9">
        <v>20</v>
      </c>
      <c r="I9">
        <v>4887</v>
      </c>
      <c r="J9">
        <v>0</v>
      </c>
      <c r="K9">
        <v>2269</v>
      </c>
      <c r="L9">
        <v>143</v>
      </c>
      <c r="M9">
        <v>1673</v>
      </c>
      <c r="N9">
        <v>2628</v>
      </c>
      <c r="O9">
        <v>2732</v>
      </c>
      <c r="P9">
        <v>20</v>
      </c>
      <c r="Q9">
        <v>57</v>
      </c>
      <c r="R9">
        <v>45</v>
      </c>
      <c r="S9">
        <v>4</v>
      </c>
      <c r="T9">
        <v>3246</v>
      </c>
      <c r="U9">
        <v>8</v>
      </c>
      <c r="V9">
        <v>1129</v>
      </c>
      <c r="W9" s="29">
        <v>2676</v>
      </c>
      <c r="X9" s="1">
        <v>0.36608138238573024</v>
      </c>
      <c r="Y9" s="1">
        <v>0.3161928651059086</v>
      </c>
      <c r="Z9" s="1">
        <v>0.38071348940914157</v>
      </c>
      <c r="AA9" s="1">
        <v>0.37290969899665549</v>
      </c>
      <c r="AB9" s="1">
        <v>9.2948717948717952E-2</v>
      </c>
      <c r="AC9" s="1">
        <v>0</v>
      </c>
      <c r="AD9" s="1">
        <v>0.36622073578595316</v>
      </c>
      <c r="AE9" s="1">
        <v>0.15732998885172797</v>
      </c>
      <c r="AF9" s="1">
        <v>0.65996908809891808</v>
      </c>
      <c r="AG9" s="1">
        <v>0.33565172591447706</v>
      </c>
      <c r="AH9" s="1">
        <v>4.3791859866048428E-3</v>
      </c>
      <c r="AI9" s="1">
        <v>4.0758100672508664E-3</v>
      </c>
      <c r="AJ9" s="1">
        <v>0.99592418993274912</v>
      </c>
      <c r="AK9" s="1">
        <v>7.8744493392070486E-2</v>
      </c>
      <c r="AL9" s="1">
        <v>0.92125550660792954</v>
      </c>
      <c r="AM9" s="1">
        <v>5.9171597633136093E-3</v>
      </c>
      <c r="AN9" s="1">
        <v>1.6863905325443788E-2</v>
      </c>
      <c r="AO9" s="1">
        <v>1.3313609467455622E-2</v>
      </c>
      <c r="AP9" s="1">
        <v>1.1834319526627219E-3</v>
      </c>
      <c r="AQ9" s="1">
        <v>0.96035502958579877</v>
      </c>
      <c r="AR9" s="1">
        <v>2.3668639053254438E-3</v>
      </c>
    </row>
    <row r="10" spans="1:44" x14ac:dyDescent="0.35">
      <c r="A10" t="s">
        <v>51</v>
      </c>
      <c r="B10">
        <v>6213</v>
      </c>
      <c r="C10">
        <v>2582</v>
      </c>
      <c r="D10">
        <v>1719</v>
      </c>
      <c r="E10">
        <v>19</v>
      </c>
      <c r="F10">
        <v>638</v>
      </c>
      <c r="G10">
        <v>1255</v>
      </c>
      <c r="H10">
        <v>25</v>
      </c>
      <c r="I10">
        <v>4361</v>
      </c>
      <c r="J10">
        <v>0</v>
      </c>
      <c r="K10">
        <v>1827</v>
      </c>
      <c r="L10">
        <v>193</v>
      </c>
      <c r="M10">
        <v>2005</v>
      </c>
      <c r="N10">
        <v>2659</v>
      </c>
      <c r="O10">
        <v>1356</v>
      </c>
      <c r="P10">
        <v>47</v>
      </c>
      <c r="Q10">
        <v>67</v>
      </c>
      <c r="R10">
        <v>98</v>
      </c>
      <c r="S10">
        <v>7</v>
      </c>
      <c r="T10">
        <v>3606</v>
      </c>
      <c r="U10">
        <v>99</v>
      </c>
      <c r="V10">
        <v>1115</v>
      </c>
      <c r="W10" s="29">
        <v>1224</v>
      </c>
      <c r="X10" s="1">
        <v>0.20199581522613874</v>
      </c>
      <c r="Y10" s="1">
        <v>0.29406084017382905</v>
      </c>
      <c r="Z10" s="1">
        <v>0.21825205214872043</v>
      </c>
      <c r="AA10" s="1">
        <v>0.19700627716079189</v>
      </c>
      <c r="AB10" s="1">
        <v>0.10268791244165459</v>
      </c>
      <c r="AC10" s="1">
        <v>0</v>
      </c>
      <c r="AD10" s="1">
        <v>0.42797360373410592</v>
      </c>
      <c r="AE10" s="1">
        <v>0.17946241751166908</v>
      </c>
      <c r="AF10" s="1">
        <v>0.59768518518518521</v>
      </c>
      <c r="AG10" s="1">
        <v>0.39791666666666664</v>
      </c>
      <c r="AH10" s="1">
        <v>4.3981481481481484E-3</v>
      </c>
      <c r="AI10" s="1">
        <v>5.699954400364797E-3</v>
      </c>
      <c r="AJ10" s="1">
        <v>0.99430004559963525</v>
      </c>
      <c r="AK10" s="1">
        <v>8.7807097361237485E-2</v>
      </c>
      <c r="AL10" s="1">
        <v>0.91219290263876252</v>
      </c>
      <c r="AM10" s="1">
        <v>1.1977573904179408E-2</v>
      </c>
      <c r="AN10" s="1">
        <v>1.7074413863404688E-2</v>
      </c>
      <c r="AO10" s="1">
        <v>2.4974515800203875E-2</v>
      </c>
      <c r="AP10" s="1">
        <v>1.7838939857288481E-3</v>
      </c>
      <c r="AQ10" s="1">
        <v>0.91896024464831805</v>
      </c>
      <c r="AR10" s="1">
        <v>2.5229357798165139E-2</v>
      </c>
    </row>
    <row r="11" spans="1:44" x14ac:dyDescent="0.35">
      <c r="A11" t="s">
        <v>87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 s="29">
        <v>0</v>
      </c>
      <c r="X11" s="1" t="s">
        <v>84</v>
      </c>
      <c r="Y11" s="1" t="s">
        <v>84</v>
      </c>
      <c r="Z11" s="1" t="s">
        <v>84</v>
      </c>
      <c r="AA11" s="1" t="s">
        <v>84</v>
      </c>
      <c r="AB11" s="1" t="s">
        <v>84</v>
      </c>
      <c r="AC11" s="1" t="s">
        <v>84</v>
      </c>
      <c r="AD11" s="1" t="s">
        <v>84</v>
      </c>
      <c r="AE11" s="1" t="s">
        <v>84</v>
      </c>
      <c r="AF11" s="1" t="s">
        <v>84</v>
      </c>
      <c r="AG11" s="1" t="s">
        <v>84</v>
      </c>
      <c r="AH11" s="1" t="s">
        <v>84</v>
      </c>
      <c r="AI11" s="1" t="s">
        <v>84</v>
      </c>
      <c r="AJ11" s="1" t="s">
        <v>84</v>
      </c>
      <c r="AK11" s="1" t="s">
        <v>84</v>
      </c>
      <c r="AL11" s="1" t="s">
        <v>84</v>
      </c>
      <c r="AM11" s="1" t="s">
        <v>84</v>
      </c>
      <c r="AN11" s="1" t="s">
        <v>84</v>
      </c>
      <c r="AO11" s="1" t="s">
        <v>84</v>
      </c>
      <c r="AP11" s="1" t="s">
        <v>84</v>
      </c>
      <c r="AQ11" s="1" t="s">
        <v>84</v>
      </c>
      <c r="AR11" s="1" t="s">
        <v>84</v>
      </c>
    </row>
    <row r="12" spans="1:44" x14ac:dyDescent="0.35">
      <c r="A12" t="s">
        <v>78</v>
      </c>
      <c r="B12">
        <v>6207</v>
      </c>
      <c r="C12">
        <v>451</v>
      </c>
      <c r="D12">
        <v>427</v>
      </c>
      <c r="E12">
        <v>6</v>
      </c>
      <c r="F12">
        <v>244</v>
      </c>
      <c r="G12">
        <v>5079</v>
      </c>
      <c r="H12">
        <v>0</v>
      </c>
      <c r="I12">
        <v>544</v>
      </c>
      <c r="J12">
        <v>0</v>
      </c>
      <c r="K12">
        <v>5663</v>
      </c>
      <c r="L12">
        <v>11</v>
      </c>
      <c r="M12">
        <v>577</v>
      </c>
      <c r="N12">
        <v>440</v>
      </c>
      <c r="O12">
        <v>5179</v>
      </c>
      <c r="P12">
        <v>15</v>
      </c>
      <c r="Q12">
        <v>3</v>
      </c>
      <c r="R12">
        <v>4</v>
      </c>
      <c r="S12">
        <v>0</v>
      </c>
      <c r="T12">
        <v>791</v>
      </c>
      <c r="U12">
        <v>402</v>
      </c>
      <c r="V12">
        <v>210</v>
      </c>
      <c r="W12" s="29">
        <v>4786</v>
      </c>
      <c r="X12" s="1">
        <v>0.81826969550507489</v>
      </c>
      <c r="Y12" s="1">
        <v>0.91235701627195098</v>
      </c>
      <c r="Z12" s="1">
        <v>0.83438053810214274</v>
      </c>
      <c r="AA12" s="1">
        <v>0.77106492669566618</v>
      </c>
      <c r="AB12" s="1">
        <v>3.9310455936845498E-2</v>
      </c>
      <c r="AC12" s="1">
        <v>0</v>
      </c>
      <c r="AD12" s="1">
        <v>7.0887707427098434E-2</v>
      </c>
      <c r="AE12" s="1">
        <v>3.3832769453842435E-2</v>
      </c>
      <c r="AF12" s="1">
        <v>0.51018099547511309</v>
      </c>
      <c r="AG12" s="1">
        <v>0.4830316742081448</v>
      </c>
      <c r="AH12" s="1">
        <v>6.7873303167420816E-3</v>
      </c>
      <c r="AI12" s="1">
        <v>0</v>
      </c>
      <c r="AJ12" s="1">
        <v>1</v>
      </c>
      <c r="AK12" s="1">
        <v>1.8707482993197279E-2</v>
      </c>
      <c r="AL12" s="1">
        <v>0.98129251700680276</v>
      </c>
      <c r="AM12" s="1">
        <v>1.2345679012345678E-2</v>
      </c>
      <c r="AN12" s="1">
        <v>2.4691358024691358E-3</v>
      </c>
      <c r="AO12" s="1">
        <v>3.2921810699588477E-3</v>
      </c>
      <c r="AP12" s="1">
        <v>0</v>
      </c>
      <c r="AQ12" s="1">
        <v>0.65102880658436213</v>
      </c>
      <c r="AR12" s="1">
        <v>0.33086419753086421</v>
      </c>
    </row>
    <row r="13" spans="1:44" x14ac:dyDescent="0.35">
      <c r="A13" t="s">
        <v>52</v>
      </c>
      <c r="B13">
        <v>3557</v>
      </c>
      <c r="C13">
        <v>83</v>
      </c>
      <c r="D13">
        <v>290</v>
      </c>
      <c r="E13">
        <v>13</v>
      </c>
      <c r="F13">
        <v>29</v>
      </c>
      <c r="G13">
        <v>3142</v>
      </c>
      <c r="H13">
        <v>0</v>
      </c>
      <c r="I13">
        <v>3</v>
      </c>
      <c r="J13">
        <v>0</v>
      </c>
      <c r="K13">
        <v>3554</v>
      </c>
      <c r="L13">
        <v>18</v>
      </c>
      <c r="M13">
        <v>290</v>
      </c>
      <c r="N13">
        <v>78</v>
      </c>
      <c r="O13">
        <v>3171</v>
      </c>
      <c r="P13">
        <v>10</v>
      </c>
      <c r="Q13">
        <v>11</v>
      </c>
      <c r="R13">
        <v>45</v>
      </c>
      <c r="S13">
        <v>2</v>
      </c>
      <c r="T13">
        <v>274</v>
      </c>
      <c r="U13">
        <v>390</v>
      </c>
      <c r="V13">
        <v>57</v>
      </c>
      <c r="W13" s="29">
        <v>2793</v>
      </c>
      <c r="X13" s="1">
        <v>0.88332864773685693</v>
      </c>
      <c r="Y13" s="1">
        <v>0.99915659263424239</v>
      </c>
      <c r="Z13" s="1">
        <v>0.89148158560584767</v>
      </c>
      <c r="AA13" s="1">
        <v>0.78521225752038237</v>
      </c>
      <c r="AB13" s="1">
        <v>8.1529378689907221E-3</v>
      </c>
      <c r="AC13" s="1">
        <v>0</v>
      </c>
      <c r="AD13" s="1">
        <v>2.1928591509699186E-2</v>
      </c>
      <c r="AE13" s="1">
        <v>1.6024739949395558E-2</v>
      </c>
      <c r="AF13" s="1">
        <v>0.21502590673575128</v>
      </c>
      <c r="AG13" s="1">
        <v>0.75129533678756477</v>
      </c>
      <c r="AH13" s="1">
        <v>3.367875647668394E-2</v>
      </c>
      <c r="AI13" s="1">
        <v>0</v>
      </c>
      <c r="AJ13" s="1">
        <v>1</v>
      </c>
      <c r="AK13" s="1">
        <v>5.844155844155844E-2</v>
      </c>
      <c r="AL13" s="1">
        <v>0.94155844155844159</v>
      </c>
      <c r="AM13" s="1">
        <v>1.3661202185792349E-2</v>
      </c>
      <c r="AN13" s="1">
        <v>1.5027322404371584E-2</v>
      </c>
      <c r="AO13" s="1">
        <v>6.1475409836065573E-2</v>
      </c>
      <c r="AP13" s="1">
        <v>2.7322404371584699E-3</v>
      </c>
      <c r="AQ13" s="1">
        <v>0.37431693989071041</v>
      </c>
      <c r="AR13" s="1">
        <v>0.53278688524590168</v>
      </c>
    </row>
    <row r="14" spans="1:44" x14ac:dyDescent="0.35">
      <c r="A14" t="s">
        <v>53</v>
      </c>
      <c r="B14">
        <v>12407</v>
      </c>
      <c r="C14">
        <v>3726</v>
      </c>
      <c r="D14">
        <v>3007</v>
      </c>
      <c r="E14">
        <v>23</v>
      </c>
      <c r="F14">
        <v>687</v>
      </c>
      <c r="G14">
        <v>4964</v>
      </c>
      <c r="H14">
        <v>3939</v>
      </c>
      <c r="I14">
        <v>5369</v>
      </c>
      <c r="J14">
        <v>0</v>
      </c>
      <c r="K14">
        <v>3099</v>
      </c>
      <c r="L14">
        <v>312</v>
      </c>
      <c r="M14">
        <v>4384</v>
      </c>
      <c r="N14">
        <v>2706</v>
      </c>
      <c r="O14">
        <v>5005</v>
      </c>
      <c r="P14">
        <v>175</v>
      </c>
      <c r="Q14">
        <v>139</v>
      </c>
      <c r="R14">
        <v>262</v>
      </c>
      <c r="S14">
        <v>18</v>
      </c>
      <c r="T14">
        <v>5563</v>
      </c>
      <c r="U14">
        <v>201</v>
      </c>
      <c r="V14">
        <v>1191</v>
      </c>
      <c r="W14" s="29">
        <v>4937</v>
      </c>
      <c r="X14" s="1">
        <v>0.40009671959377768</v>
      </c>
      <c r="Y14" s="1">
        <v>0.2497783509309261</v>
      </c>
      <c r="Z14" s="1">
        <v>0.40340130571451599</v>
      </c>
      <c r="AA14" s="1">
        <v>0.39792052873377931</v>
      </c>
      <c r="AB14" s="1">
        <v>5.5371967437736765E-2</v>
      </c>
      <c r="AC14" s="1">
        <v>0</v>
      </c>
      <c r="AD14" s="1">
        <v>0.21810268396872734</v>
      </c>
      <c r="AE14" s="1">
        <v>9.5994196824373337E-2</v>
      </c>
      <c r="AF14" s="1">
        <v>0.55150976909413851</v>
      </c>
      <c r="AG14" s="1">
        <v>0.4450858496151569</v>
      </c>
      <c r="AH14" s="1">
        <v>3.4043812907045591E-3</v>
      </c>
      <c r="AI14" s="1">
        <v>0.42318435754189943</v>
      </c>
      <c r="AJ14" s="1">
        <v>0.57681564245810057</v>
      </c>
      <c r="AK14" s="1">
        <v>6.6439522998296419E-2</v>
      </c>
      <c r="AL14" s="1">
        <v>0.93356047700170353</v>
      </c>
      <c r="AM14" s="1">
        <v>2.75243787354514E-2</v>
      </c>
      <c r="AN14" s="1">
        <v>2.1862220824158542E-2</v>
      </c>
      <c r="AO14" s="1">
        <v>4.1207927021075813E-2</v>
      </c>
      <c r="AP14" s="1">
        <v>2.8310789556464295E-3</v>
      </c>
      <c r="AQ14" s="1">
        <v>0.8749606794589494</v>
      </c>
      <c r="AR14" s="1">
        <v>3.1613715004718462E-2</v>
      </c>
    </row>
    <row r="15" spans="1:44" x14ac:dyDescent="0.35">
      <c r="A15" t="s">
        <v>54</v>
      </c>
      <c r="B15">
        <v>3285</v>
      </c>
      <c r="C15">
        <v>888</v>
      </c>
      <c r="D15">
        <v>1878</v>
      </c>
      <c r="E15">
        <v>17</v>
      </c>
      <c r="F15">
        <v>103</v>
      </c>
      <c r="G15">
        <v>399</v>
      </c>
      <c r="H15">
        <v>108</v>
      </c>
      <c r="I15">
        <v>2781</v>
      </c>
      <c r="J15">
        <v>86</v>
      </c>
      <c r="K15">
        <v>310</v>
      </c>
      <c r="L15">
        <v>209</v>
      </c>
      <c r="M15">
        <v>1980</v>
      </c>
      <c r="N15">
        <v>532</v>
      </c>
      <c r="O15">
        <v>564</v>
      </c>
      <c r="P15">
        <v>40</v>
      </c>
      <c r="Q15">
        <v>43</v>
      </c>
      <c r="R15">
        <v>761</v>
      </c>
      <c r="S15">
        <v>24</v>
      </c>
      <c r="T15">
        <v>1685</v>
      </c>
      <c r="U15">
        <v>78</v>
      </c>
      <c r="V15">
        <v>244</v>
      </c>
      <c r="W15" s="29">
        <v>489</v>
      </c>
      <c r="X15" s="1">
        <v>0.12146118721461187</v>
      </c>
      <c r="Y15" s="1">
        <v>9.4368340943683404E-2</v>
      </c>
      <c r="Z15" s="1">
        <v>0.17168949771689498</v>
      </c>
      <c r="AA15" s="1">
        <v>0.14885844748858448</v>
      </c>
      <c r="AB15" s="1">
        <v>3.135464231354642E-2</v>
      </c>
      <c r="AC15" s="1">
        <v>2.6179604261796042E-2</v>
      </c>
      <c r="AD15" s="1">
        <v>0.16194824961948251</v>
      </c>
      <c r="AE15" s="1">
        <v>7.4277016742770166E-2</v>
      </c>
      <c r="AF15" s="1">
        <v>0.31908012935680918</v>
      </c>
      <c r="AG15" s="1">
        <v>0.67481135465325193</v>
      </c>
      <c r="AH15" s="1">
        <v>6.1085159899389148E-3</v>
      </c>
      <c r="AI15" s="1">
        <v>3.7383177570093455E-2</v>
      </c>
      <c r="AJ15" s="1">
        <v>0.96261682242990654</v>
      </c>
      <c r="AK15" s="1">
        <v>9.5477386934673364E-2</v>
      </c>
      <c r="AL15" s="1">
        <v>0.90452261306532666</v>
      </c>
      <c r="AM15" s="1">
        <v>1.5203344735841885E-2</v>
      </c>
      <c r="AN15" s="1">
        <v>1.6343595591030026E-2</v>
      </c>
      <c r="AO15" s="1">
        <v>0.28924363359939187</v>
      </c>
      <c r="AP15" s="1">
        <v>9.1220068415051314E-3</v>
      </c>
      <c r="AQ15" s="1">
        <v>0.64044089699733942</v>
      </c>
      <c r="AR15" s="1">
        <v>2.9646522234891677E-2</v>
      </c>
    </row>
    <row r="16" spans="1:44" x14ac:dyDescent="0.35">
      <c r="A16" t="s">
        <v>55</v>
      </c>
      <c r="B16">
        <v>7290</v>
      </c>
      <c r="C16">
        <v>1577</v>
      </c>
      <c r="D16">
        <v>2241</v>
      </c>
      <c r="E16">
        <v>16</v>
      </c>
      <c r="F16">
        <v>461</v>
      </c>
      <c r="G16">
        <v>2995</v>
      </c>
      <c r="H16">
        <v>49</v>
      </c>
      <c r="I16">
        <v>3828</v>
      </c>
      <c r="J16">
        <v>3</v>
      </c>
      <c r="K16">
        <v>3410</v>
      </c>
      <c r="L16">
        <v>149</v>
      </c>
      <c r="M16">
        <v>2560</v>
      </c>
      <c r="N16">
        <v>789</v>
      </c>
      <c r="O16">
        <v>3792</v>
      </c>
      <c r="P16">
        <v>135</v>
      </c>
      <c r="Q16">
        <v>49</v>
      </c>
      <c r="R16">
        <v>211</v>
      </c>
      <c r="S16">
        <v>24</v>
      </c>
      <c r="T16">
        <v>2832</v>
      </c>
      <c r="U16">
        <v>344</v>
      </c>
      <c r="V16">
        <v>562</v>
      </c>
      <c r="W16" s="29">
        <v>3427</v>
      </c>
      <c r="X16" s="1">
        <v>0.41083676268861452</v>
      </c>
      <c r="Y16" s="1">
        <v>0.46776406035665297</v>
      </c>
      <c r="Z16" s="1">
        <v>0.52016460905349793</v>
      </c>
      <c r="AA16" s="1">
        <v>0.47009602194787381</v>
      </c>
      <c r="AB16" s="1">
        <v>6.323731138545953E-2</v>
      </c>
      <c r="AC16" s="1">
        <v>4.1152263374485596E-4</v>
      </c>
      <c r="AD16" s="1">
        <v>0.10823045267489712</v>
      </c>
      <c r="AE16" s="1">
        <v>7.7091906721536346E-2</v>
      </c>
      <c r="AF16" s="1">
        <v>0.41131977047470003</v>
      </c>
      <c r="AG16" s="1">
        <v>0.58450704225352113</v>
      </c>
      <c r="AH16" s="1">
        <v>4.1731872717788209E-3</v>
      </c>
      <c r="AI16" s="1">
        <v>1.2638638122259479E-2</v>
      </c>
      <c r="AJ16" s="1">
        <v>0.98736136187774048</v>
      </c>
      <c r="AK16" s="1">
        <v>5.5001845699520116E-2</v>
      </c>
      <c r="AL16" s="1">
        <v>0.94499815430047984</v>
      </c>
      <c r="AM16" s="1">
        <v>3.7552155771905425E-2</v>
      </c>
      <c r="AN16" s="1">
        <v>1.3630041724617525E-2</v>
      </c>
      <c r="AO16" s="1">
        <v>5.8692628650904036E-2</v>
      </c>
      <c r="AP16" s="1">
        <v>6.6759388038942977E-3</v>
      </c>
      <c r="AQ16" s="1">
        <v>0.78776077885952711</v>
      </c>
      <c r="AR16" s="1">
        <v>9.5688456189151602E-2</v>
      </c>
    </row>
    <row r="17" spans="1:44" x14ac:dyDescent="0.35">
      <c r="A17" t="s">
        <v>56</v>
      </c>
      <c r="B17">
        <v>2117</v>
      </c>
      <c r="C17">
        <v>347</v>
      </c>
      <c r="D17">
        <v>607</v>
      </c>
      <c r="E17">
        <v>3</v>
      </c>
      <c r="F17">
        <v>38</v>
      </c>
      <c r="G17">
        <v>1122</v>
      </c>
      <c r="H17">
        <v>0</v>
      </c>
      <c r="I17">
        <v>869</v>
      </c>
      <c r="J17">
        <v>11</v>
      </c>
      <c r="K17">
        <v>1237</v>
      </c>
      <c r="L17">
        <v>25</v>
      </c>
      <c r="M17">
        <v>794</v>
      </c>
      <c r="N17">
        <v>99</v>
      </c>
      <c r="O17">
        <v>1199</v>
      </c>
      <c r="P17">
        <v>11</v>
      </c>
      <c r="Q17">
        <v>18</v>
      </c>
      <c r="R17">
        <v>81</v>
      </c>
      <c r="S17">
        <v>3</v>
      </c>
      <c r="T17">
        <v>796</v>
      </c>
      <c r="U17">
        <v>35</v>
      </c>
      <c r="V17">
        <v>78</v>
      </c>
      <c r="W17" s="29">
        <v>1130</v>
      </c>
      <c r="X17" s="1">
        <v>0.52999527633443555</v>
      </c>
      <c r="Y17" s="1">
        <v>0.58431743032593297</v>
      </c>
      <c r="Z17" s="1">
        <v>0.56636750118091639</v>
      </c>
      <c r="AA17" s="1">
        <v>0.533774208786018</v>
      </c>
      <c r="AB17" s="1">
        <v>1.7949929145016533E-2</v>
      </c>
      <c r="AC17" s="1">
        <v>5.1960321209258385E-3</v>
      </c>
      <c r="AD17" s="1">
        <v>4.6764289088332543E-2</v>
      </c>
      <c r="AE17" s="1">
        <v>3.6844591402928673E-2</v>
      </c>
      <c r="AF17" s="1">
        <v>0.36259143155694878</v>
      </c>
      <c r="AG17" s="1">
        <v>0.63427377220480674</v>
      </c>
      <c r="AH17" s="1">
        <v>3.134796238244514E-3</v>
      </c>
      <c r="AI17" s="1">
        <v>0</v>
      </c>
      <c r="AJ17" s="1">
        <v>1</v>
      </c>
      <c r="AK17" s="1">
        <v>3.0525030525030524E-2</v>
      </c>
      <c r="AL17" s="1">
        <v>0.96947496947496947</v>
      </c>
      <c r="AM17" s="1">
        <v>1.1652542372881356E-2</v>
      </c>
      <c r="AN17" s="1">
        <v>1.9067796610169493E-2</v>
      </c>
      <c r="AO17" s="1">
        <v>8.5805084745762705E-2</v>
      </c>
      <c r="AP17" s="1">
        <v>3.1779661016949155E-3</v>
      </c>
      <c r="AQ17" s="1">
        <v>0.84322033898305082</v>
      </c>
      <c r="AR17" s="1">
        <v>3.7076271186440676E-2</v>
      </c>
    </row>
    <row r="18" spans="1:44" x14ac:dyDescent="0.35">
      <c r="A18" t="s">
        <v>88</v>
      </c>
      <c r="B18">
        <v>501</v>
      </c>
      <c r="C18">
        <v>52</v>
      </c>
      <c r="D18">
        <v>85</v>
      </c>
      <c r="E18">
        <v>7</v>
      </c>
      <c r="F18">
        <v>20</v>
      </c>
      <c r="G18">
        <v>337</v>
      </c>
      <c r="H18">
        <v>0</v>
      </c>
      <c r="I18">
        <v>27</v>
      </c>
      <c r="J18">
        <v>0</v>
      </c>
      <c r="K18">
        <v>474</v>
      </c>
      <c r="L18">
        <v>14</v>
      </c>
      <c r="M18">
        <v>121</v>
      </c>
      <c r="N18">
        <v>29</v>
      </c>
      <c r="O18">
        <v>337</v>
      </c>
      <c r="P18">
        <v>2</v>
      </c>
      <c r="Q18">
        <v>1</v>
      </c>
      <c r="R18">
        <v>5</v>
      </c>
      <c r="S18">
        <v>0</v>
      </c>
      <c r="T18">
        <v>65</v>
      </c>
      <c r="U18">
        <v>3</v>
      </c>
      <c r="V18">
        <v>25</v>
      </c>
      <c r="W18" s="29">
        <v>404</v>
      </c>
      <c r="X18" s="1">
        <v>0.67265469061876249</v>
      </c>
      <c r="Y18" s="1">
        <v>0.94610778443113774</v>
      </c>
      <c r="Z18" s="1">
        <v>0.67265469061876249</v>
      </c>
      <c r="AA18" s="1">
        <v>0.80638722554890219</v>
      </c>
      <c r="AB18" s="1">
        <v>3.9920159680638723E-2</v>
      </c>
      <c r="AC18" s="1">
        <v>0</v>
      </c>
      <c r="AD18" s="1">
        <v>5.7884231536926151E-2</v>
      </c>
      <c r="AE18" s="1">
        <v>4.9900199600798403E-2</v>
      </c>
      <c r="AF18" s="1">
        <v>0.3611111111111111</v>
      </c>
      <c r="AG18" s="1">
        <v>0.59027777777777779</v>
      </c>
      <c r="AH18" s="1">
        <v>4.8611111111111112E-2</v>
      </c>
      <c r="AI18" s="1">
        <v>0</v>
      </c>
      <c r="AJ18" s="1">
        <v>1</v>
      </c>
      <c r="AK18" s="1">
        <v>0.1037037037037037</v>
      </c>
      <c r="AL18" s="1">
        <v>0.89629629629629626</v>
      </c>
      <c r="AM18" s="1">
        <v>2.6315789473684209E-2</v>
      </c>
      <c r="AN18" s="1">
        <v>1.3157894736842105E-2</v>
      </c>
      <c r="AO18" s="1">
        <v>6.5789473684210523E-2</v>
      </c>
      <c r="AP18" s="1">
        <v>0</v>
      </c>
      <c r="AQ18" s="1">
        <v>0.85526315789473684</v>
      </c>
      <c r="AR18" s="1">
        <v>3.9473684210526314E-2</v>
      </c>
    </row>
    <row r="19" spans="1:44" x14ac:dyDescent="0.35">
      <c r="A19" t="s">
        <v>57</v>
      </c>
      <c r="B19">
        <v>6518</v>
      </c>
      <c r="C19">
        <v>738</v>
      </c>
      <c r="D19">
        <v>1205</v>
      </c>
      <c r="E19">
        <v>24</v>
      </c>
      <c r="F19">
        <v>632</v>
      </c>
      <c r="G19">
        <v>3919</v>
      </c>
      <c r="H19">
        <v>1061</v>
      </c>
      <c r="I19">
        <v>1410</v>
      </c>
      <c r="J19">
        <v>0</v>
      </c>
      <c r="K19">
        <v>4047</v>
      </c>
      <c r="L19">
        <v>60</v>
      </c>
      <c r="M19">
        <v>1632</v>
      </c>
      <c r="N19">
        <v>940</v>
      </c>
      <c r="O19">
        <v>3886</v>
      </c>
      <c r="P19">
        <v>22</v>
      </c>
      <c r="Q19">
        <v>34</v>
      </c>
      <c r="R19">
        <v>31</v>
      </c>
      <c r="S19">
        <v>5</v>
      </c>
      <c r="T19">
        <v>1620</v>
      </c>
      <c r="U19">
        <v>30</v>
      </c>
      <c r="V19">
        <v>786</v>
      </c>
      <c r="W19" s="29">
        <v>4037</v>
      </c>
      <c r="X19" s="1">
        <v>0.60125805461798099</v>
      </c>
      <c r="Y19" s="1">
        <v>0.62089598036207427</v>
      </c>
      <c r="Z19" s="1">
        <v>0.59619515188708194</v>
      </c>
      <c r="AA19" s="1">
        <v>0.61936176741331694</v>
      </c>
      <c r="AB19" s="1">
        <v>9.6962258361460565E-2</v>
      </c>
      <c r="AC19" s="1">
        <v>0</v>
      </c>
      <c r="AD19" s="1">
        <v>0.14421601718318502</v>
      </c>
      <c r="AE19" s="1">
        <v>0.1205891377723228</v>
      </c>
      <c r="AF19" s="1">
        <v>0.37519064565327909</v>
      </c>
      <c r="AG19" s="1">
        <v>0.61260803253685814</v>
      </c>
      <c r="AH19" s="1">
        <v>1.2201321809862735E-2</v>
      </c>
      <c r="AI19" s="1">
        <v>0.42938081748280049</v>
      </c>
      <c r="AJ19" s="1">
        <v>0.57061918251719956</v>
      </c>
      <c r="AK19" s="1">
        <v>3.5460992907801421E-2</v>
      </c>
      <c r="AL19" s="1">
        <v>0.96453900709219853</v>
      </c>
      <c r="AM19" s="1">
        <v>1.2629161882893225E-2</v>
      </c>
      <c r="AN19" s="1">
        <v>1.9517795637198621E-2</v>
      </c>
      <c r="AO19" s="1">
        <v>1.7795637198622274E-2</v>
      </c>
      <c r="AP19" s="1">
        <v>2.8702640642939152E-3</v>
      </c>
      <c r="AQ19" s="1">
        <v>0.9299655568312285</v>
      </c>
      <c r="AR19" s="1">
        <v>1.7221584385763489E-2</v>
      </c>
    </row>
    <row r="20" spans="1:44" x14ac:dyDescent="0.35">
      <c r="A20" t="s">
        <v>58</v>
      </c>
      <c r="B20">
        <v>8334</v>
      </c>
      <c r="C20">
        <v>1089</v>
      </c>
      <c r="D20">
        <v>1582</v>
      </c>
      <c r="E20">
        <v>13</v>
      </c>
      <c r="F20">
        <v>192</v>
      </c>
      <c r="G20">
        <v>5458</v>
      </c>
      <c r="H20">
        <v>759</v>
      </c>
      <c r="I20">
        <v>2385</v>
      </c>
      <c r="J20">
        <v>0</v>
      </c>
      <c r="K20">
        <v>5190</v>
      </c>
      <c r="L20">
        <v>216</v>
      </c>
      <c r="M20">
        <v>1735</v>
      </c>
      <c r="N20">
        <v>358</v>
      </c>
      <c r="O20">
        <v>6025</v>
      </c>
      <c r="P20">
        <v>51</v>
      </c>
      <c r="Q20">
        <v>108</v>
      </c>
      <c r="R20">
        <v>522</v>
      </c>
      <c r="S20">
        <v>17</v>
      </c>
      <c r="T20">
        <v>1394</v>
      </c>
      <c r="U20">
        <v>399</v>
      </c>
      <c r="V20">
        <v>267</v>
      </c>
      <c r="W20" s="29">
        <v>5852</v>
      </c>
      <c r="X20" s="1">
        <v>0.65490760739140874</v>
      </c>
      <c r="Y20" s="1">
        <v>0.62275017998560112</v>
      </c>
      <c r="Z20" s="1">
        <v>0.72294216462682981</v>
      </c>
      <c r="AA20" s="1">
        <v>0.70218382529397649</v>
      </c>
      <c r="AB20" s="1">
        <v>2.3038156947444204E-2</v>
      </c>
      <c r="AC20" s="1">
        <v>0</v>
      </c>
      <c r="AD20" s="1">
        <v>4.2956563474922008E-2</v>
      </c>
      <c r="AE20" s="1">
        <v>3.2037437005039596E-2</v>
      </c>
      <c r="AF20" s="1">
        <v>0.40573770491803279</v>
      </c>
      <c r="AG20" s="1">
        <v>0.58941877794336806</v>
      </c>
      <c r="AH20" s="1">
        <v>4.8435171385991056E-3</v>
      </c>
      <c r="AI20" s="1">
        <v>0.24141221374045801</v>
      </c>
      <c r="AJ20" s="1">
        <v>0.75858778625954193</v>
      </c>
      <c r="AK20" s="1">
        <v>0.11071245515120451</v>
      </c>
      <c r="AL20" s="1">
        <v>0.88928754484879546</v>
      </c>
      <c r="AM20" s="1">
        <v>2.0473705339221198E-2</v>
      </c>
      <c r="AN20" s="1">
        <v>4.3356081894821354E-2</v>
      </c>
      <c r="AO20" s="1">
        <v>0.2095543958249699</v>
      </c>
      <c r="AP20" s="1">
        <v>6.8245684464070654E-3</v>
      </c>
      <c r="AQ20" s="1">
        <v>0.55961461260537937</v>
      </c>
      <c r="AR20" s="1">
        <v>0.16017663588920111</v>
      </c>
    </row>
    <row r="21" spans="1:44" x14ac:dyDescent="0.35">
      <c r="A21" t="s">
        <v>59</v>
      </c>
      <c r="B21">
        <v>10807</v>
      </c>
      <c r="C21">
        <v>1410</v>
      </c>
      <c r="D21">
        <v>1902</v>
      </c>
      <c r="E21">
        <v>18</v>
      </c>
      <c r="F21">
        <v>577</v>
      </c>
      <c r="G21">
        <v>6900</v>
      </c>
      <c r="H21">
        <v>4554</v>
      </c>
      <c r="I21">
        <v>1088</v>
      </c>
      <c r="J21">
        <v>0</v>
      </c>
      <c r="K21">
        <v>5165</v>
      </c>
      <c r="L21">
        <v>112</v>
      </c>
      <c r="M21">
        <v>2676</v>
      </c>
      <c r="N21">
        <v>542</v>
      </c>
      <c r="O21">
        <v>7477</v>
      </c>
      <c r="P21">
        <v>180</v>
      </c>
      <c r="Q21">
        <v>33</v>
      </c>
      <c r="R21">
        <v>197</v>
      </c>
      <c r="S21">
        <v>11</v>
      </c>
      <c r="T21">
        <v>2546</v>
      </c>
      <c r="U21">
        <v>80</v>
      </c>
      <c r="V21">
        <v>361</v>
      </c>
      <c r="W21" s="29">
        <v>7497</v>
      </c>
      <c r="X21" s="1">
        <v>0.63847506245951702</v>
      </c>
      <c r="Y21" s="1">
        <v>0.47793097066716017</v>
      </c>
      <c r="Z21" s="1">
        <v>0.69186638289997227</v>
      </c>
      <c r="AA21" s="1">
        <v>0.69371703525492734</v>
      </c>
      <c r="AB21" s="1">
        <v>5.3391320440455262E-2</v>
      </c>
      <c r="AC21" s="1">
        <v>0</v>
      </c>
      <c r="AD21" s="1">
        <v>5.01526788192838E-2</v>
      </c>
      <c r="AE21" s="1">
        <v>3.3404275006939946E-2</v>
      </c>
      <c r="AF21" s="1">
        <v>0.42342342342342343</v>
      </c>
      <c r="AG21" s="1">
        <v>0.57117117117117122</v>
      </c>
      <c r="AH21" s="1">
        <v>5.4054054054054057E-3</v>
      </c>
      <c r="AI21" s="1">
        <v>0.80716058135412971</v>
      </c>
      <c r="AJ21" s="1">
        <v>0.19283941864587026</v>
      </c>
      <c r="AK21" s="1">
        <v>4.0172166427546625E-2</v>
      </c>
      <c r="AL21" s="1">
        <v>0.95982783357245338</v>
      </c>
      <c r="AM21" s="1">
        <v>5.9074499507712507E-2</v>
      </c>
      <c r="AN21" s="1">
        <v>1.0830324909747292E-2</v>
      </c>
      <c r="AO21" s="1">
        <v>6.4653757794552014E-2</v>
      </c>
      <c r="AP21" s="1">
        <v>3.6101083032490976E-3</v>
      </c>
      <c r="AQ21" s="1">
        <v>0.8355759763702002</v>
      </c>
      <c r="AR21" s="1">
        <v>2.6255333114538891E-2</v>
      </c>
    </row>
    <row r="22" spans="1:44" x14ac:dyDescent="0.35">
      <c r="A22" t="s">
        <v>60</v>
      </c>
      <c r="B22">
        <v>5429</v>
      </c>
      <c r="C22">
        <v>2301</v>
      </c>
      <c r="D22">
        <v>2889</v>
      </c>
      <c r="E22">
        <v>8</v>
      </c>
      <c r="F22">
        <v>9</v>
      </c>
      <c r="G22">
        <v>222</v>
      </c>
      <c r="H22">
        <v>4223</v>
      </c>
      <c r="I22">
        <v>698</v>
      </c>
      <c r="J22">
        <v>13</v>
      </c>
      <c r="K22">
        <v>495</v>
      </c>
      <c r="L22">
        <v>947</v>
      </c>
      <c r="M22">
        <v>3950</v>
      </c>
      <c r="N22">
        <v>30</v>
      </c>
      <c r="O22">
        <v>502</v>
      </c>
      <c r="P22">
        <v>0</v>
      </c>
      <c r="Q22">
        <v>837</v>
      </c>
      <c r="R22">
        <v>1316</v>
      </c>
      <c r="S22">
        <v>20</v>
      </c>
      <c r="T22">
        <v>2493</v>
      </c>
      <c r="U22">
        <v>257</v>
      </c>
      <c r="V22">
        <v>26</v>
      </c>
      <c r="W22" s="29">
        <v>485</v>
      </c>
      <c r="X22" s="1">
        <v>4.0891508565113283E-2</v>
      </c>
      <c r="Y22" s="1">
        <v>9.1177012341130959E-2</v>
      </c>
      <c r="Z22" s="1">
        <v>9.2466384232823731E-2</v>
      </c>
      <c r="AA22" s="1">
        <v>8.9335052495855591E-2</v>
      </c>
      <c r="AB22" s="1">
        <v>1.6577638607478357E-3</v>
      </c>
      <c r="AC22" s="1">
        <v>2.3945477988579849E-3</v>
      </c>
      <c r="AD22" s="1">
        <v>5.5258795358261188E-3</v>
      </c>
      <c r="AE22" s="1">
        <v>4.7890955977159698E-3</v>
      </c>
      <c r="AF22" s="1">
        <v>0.44267025779145824</v>
      </c>
      <c r="AG22" s="1">
        <v>0.55579068872643322</v>
      </c>
      <c r="AH22" s="1">
        <v>1.5390534821085034E-3</v>
      </c>
      <c r="AI22" s="1">
        <v>0.85815891079048978</v>
      </c>
      <c r="AJ22" s="1">
        <v>0.14184108920951027</v>
      </c>
      <c r="AK22" s="1">
        <v>0.19338370430876048</v>
      </c>
      <c r="AL22" s="1">
        <v>0.80661629569123949</v>
      </c>
      <c r="AM22" s="1">
        <v>0</v>
      </c>
      <c r="AN22" s="1">
        <v>0.17001828153564899</v>
      </c>
      <c r="AO22" s="1">
        <v>0.26731667682307536</v>
      </c>
      <c r="AP22" s="1">
        <v>4.0625634775543372E-3</v>
      </c>
      <c r="AQ22" s="1">
        <v>0.50639853747714803</v>
      </c>
      <c r="AR22" s="1">
        <v>5.2203940686573226E-2</v>
      </c>
    </row>
    <row r="23" spans="1:44" x14ac:dyDescent="0.35">
      <c r="A23" t="s">
        <v>89</v>
      </c>
      <c r="B23">
        <v>29</v>
      </c>
      <c r="C23">
        <v>10</v>
      </c>
      <c r="D23">
        <v>16</v>
      </c>
      <c r="E23">
        <v>0</v>
      </c>
      <c r="F23">
        <v>3</v>
      </c>
      <c r="G23">
        <v>0</v>
      </c>
      <c r="H23">
        <v>0</v>
      </c>
      <c r="I23">
        <v>0</v>
      </c>
      <c r="J23">
        <v>0</v>
      </c>
      <c r="K23">
        <v>29</v>
      </c>
      <c r="L23">
        <v>1</v>
      </c>
      <c r="M23">
        <v>18</v>
      </c>
      <c r="N23">
        <v>6</v>
      </c>
      <c r="O23">
        <v>4</v>
      </c>
      <c r="P23">
        <v>0</v>
      </c>
      <c r="Q23">
        <v>0</v>
      </c>
      <c r="R23">
        <v>0</v>
      </c>
      <c r="S23">
        <v>0</v>
      </c>
      <c r="T23">
        <v>20</v>
      </c>
      <c r="U23">
        <v>0</v>
      </c>
      <c r="V23">
        <v>5</v>
      </c>
      <c r="W23" s="29">
        <v>4</v>
      </c>
      <c r="X23" s="1">
        <v>0</v>
      </c>
      <c r="Y23" s="1">
        <v>1</v>
      </c>
      <c r="Z23" s="1">
        <v>0.13793103448275862</v>
      </c>
      <c r="AA23" s="1">
        <v>0.13793103448275862</v>
      </c>
      <c r="AB23" s="1">
        <v>0.10344827586206896</v>
      </c>
      <c r="AC23" s="1">
        <v>0</v>
      </c>
      <c r="AD23" s="1">
        <v>0.20689655172413793</v>
      </c>
      <c r="AE23" s="1">
        <v>0.17241379310344829</v>
      </c>
      <c r="AF23" s="1">
        <v>0.38461538461538464</v>
      </c>
      <c r="AG23" s="1">
        <v>0.61538461538461542</v>
      </c>
      <c r="AH23" s="1">
        <v>0</v>
      </c>
      <c r="AI23" s="1" t="s">
        <v>84</v>
      </c>
      <c r="AJ23" s="1" t="s">
        <v>84</v>
      </c>
      <c r="AK23" s="1">
        <v>5.2631578947368418E-2</v>
      </c>
      <c r="AL23" s="1">
        <v>0.94736842105263153</v>
      </c>
      <c r="AM23" s="1">
        <v>0</v>
      </c>
      <c r="AN23" s="1">
        <v>0</v>
      </c>
      <c r="AO23" s="1">
        <v>0</v>
      </c>
      <c r="AP23" s="1">
        <v>0</v>
      </c>
      <c r="AQ23" s="1">
        <v>1</v>
      </c>
      <c r="AR23" s="1">
        <v>0</v>
      </c>
    </row>
    <row r="24" spans="1:44" x14ac:dyDescent="0.35">
      <c r="A24" t="s">
        <v>68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 s="29">
        <v>0</v>
      </c>
      <c r="X24" s="1" t="s">
        <v>84</v>
      </c>
      <c r="Y24" s="1" t="s">
        <v>84</v>
      </c>
      <c r="Z24" s="1" t="s">
        <v>84</v>
      </c>
      <c r="AA24" s="1" t="s">
        <v>84</v>
      </c>
      <c r="AB24" s="1" t="s">
        <v>84</v>
      </c>
      <c r="AC24" s="1" t="s">
        <v>84</v>
      </c>
      <c r="AD24" s="1" t="s">
        <v>84</v>
      </c>
      <c r="AE24" s="1" t="s">
        <v>84</v>
      </c>
      <c r="AF24" s="1" t="s">
        <v>84</v>
      </c>
      <c r="AG24" s="1" t="s">
        <v>84</v>
      </c>
      <c r="AH24" s="1" t="s">
        <v>84</v>
      </c>
      <c r="AI24" s="1" t="s">
        <v>84</v>
      </c>
      <c r="AJ24" s="1" t="s">
        <v>84</v>
      </c>
      <c r="AK24" s="1" t="s">
        <v>84</v>
      </c>
      <c r="AL24" s="1" t="s">
        <v>84</v>
      </c>
      <c r="AM24" s="1" t="s">
        <v>84</v>
      </c>
      <c r="AN24" s="1" t="s">
        <v>84</v>
      </c>
      <c r="AO24" s="1" t="s">
        <v>84</v>
      </c>
      <c r="AP24" s="1" t="s">
        <v>84</v>
      </c>
      <c r="AQ24" s="1" t="s">
        <v>84</v>
      </c>
      <c r="AR24" s="1" t="s">
        <v>84</v>
      </c>
    </row>
    <row r="25" spans="1:44" x14ac:dyDescent="0.35">
      <c r="A25" t="s">
        <v>61</v>
      </c>
      <c r="B25">
        <v>70438</v>
      </c>
      <c r="C25">
        <v>22216</v>
      </c>
      <c r="D25">
        <v>28160</v>
      </c>
      <c r="E25">
        <v>71</v>
      </c>
      <c r="F25">
        <v>862</v>
      </c>
      <c r="G25">
        <v>19129</v>
      </c>
      <c r="H25">
        <v>48933</v>
      </c>
      <c r="I25">
        <v>4131</v>
      </c>
      <c r="J25">
        <v>70</v>
      </c>
      <c r="K25">
        <v>17304</v>
      </c>
      <c r="L25">
        <v>3060</v>
      </c>
      <c r="M25">
        <v>41353</v>
      </c>
      <c r="N25">
        <v>2039</v>
      </c>
      <c r="O25">
        <v>23986</v>
      </c>
      <c r="P25">
        <v>928</v>
      </c>
      <c r="Q25">
        <v>479</v>
      </c>
      <c r="R25">
        <v>4043</v>
      </c>
      <c r="S25">
        <v>91</v>
      </c>
      <c r="T25">
        <v>39526</v>
      </c>
      <c r="U25">
        <v>1246</v>
      </c>
      <c r="V25">
        <v>1612</v>
      </c>
      <c r="W25" s="29">
        <v>23068</v>
      </c>
      <c r="X25" s="1">
        <v>0.27157216275305945</v>
      </c>
      <c r="Y25" s="1">
        <v>0.24566285243760469</v>
      </c>
      <c r="Z25" s="1">
        <v>0.34052642039808056</v>
      </c>
      <c r="AA25" s="1">
        <v>0.32749368238734772</v>
      </c>
      <c r="AB25" s="1">
        <v>1.2237712598313411E-2</v>
      </c>
      <c r="AC25" s="1">
        <v>9.9378176552429088E-4</v>
      </c>
      <c r="AD25" s="1">
        <v>2.8947443141486128E-2</v>
      </c>
      <c r="AE25" s="1">
        <v>2.2885374371787955E-2</v>
      </c>
      <c r="AF25" s="1">
        <v>0.44038297619283606</v>
      </c>
      <c r="AG25" s="1">
        <v>0.55820960612127579</v>
      </c>
      <c r="AH25" s="1">
        <v>1.4074176858881599E-3</v>
      </c>
      <c r="AI25" s="1">
        <v>0.92215061058344638</v>
      </c>
      <c r="AJ25" s="1">
        <v>7.7849389416553602E-2</v>
      </c>
      <c r="AK25" s="1">
        <v>6.8898745862697855E-2</v>
      </c>
      <c r="AL25" s="1">
        <v>0.93110125413730216</v>
      </c>
      <c r="AM25" s="1">
        <v>2.0037570444583593E-2</v>
      </c>
      <c r="AN25" s="1">
        <v>1.0342668365253816E-2</v>
      </c>
      <c r="AO25" s="1">
        <v>8.7297303133029608E-2</v>
      </c>
      <c r="AP25" s="1">
        <v>1.964891067302917E-3</v>
      </c>
      <c r="AQ25" s="1">
        <v>0.8534536739144517</v>
      </c>
      <c r="AR25" s="1">
        <v>2.6903893075378403E-2</v>
      </c>
    </row>
    <row r="26" spans="1:44" x14ac:dyDescent="0.35">
      <c r="A26" t="s">
        <v>90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 s="29">
        <v>0</v>
      </c>
      <c r="X26" s="1" t="s">
        <v>84</v>
      </c>
      <c r="Y26" s="1" t="s">
        <v>84</v>
      </c>
      <c r="Z26" s="1" t="s">
        <v>84</v>
      </c>
      <c r="AA26" s="1" t="s">
        <v>84</v>
      </c>
      <c r="AB26" s="1" t="s">
        <v>84</v>
      </c>
      <c r="AC26" s="1" t="s">
        <v>84</v>
      </c>
      <c r="AD26" s="1" t="s">
        <v>84</v>
      </c>
      <c r="AE26" s="1" t="s">
        <v>84</v>
      </c>
      <c r="AF26" s="1" t="s">
        <v>84</v>
      </c>
      <c r="AG26" s="1" t="s">
        <v>84</v>
      </c>
      <c r="AH26" s="1" t="s">
        <v>84</v>
      </c>
      <c r="AI26" s="1" t="s">
        <v>84</v>
      </c>
      <c r="AJ26" s="1" t="s">
        <v>84</v>
      </c>
      <c r="AK26" s="1" t="s">
        <v>84</v>
      </c>
      <c r="AL26" s="1" t="s">
        <v>84</v>
      </c>
      <c r="AM26" s="1" t="s">
        <v>84</v>
      </c>
      <c r="AN26" s="1" t="s">
        <v>84</v>
      </c>
      <c r="AO26" s="1" t="s">
        <v>84</v>
      </c>
      <c r="AP26" s="1" t="s">
        <v>84</v>
      </c>
      <c r="AQ26" s="1" t="s">
        <v>84</v>
      </c>
      <c r="AR26" s="1" t="s">
        <v>84</v>
      </c>
    </row>
    <row r="27" spans="1:44" x14ac:dyDescent="0.35">
      <c r="A27" t="s">
        <v>91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 s="29">
        <v>0</v>
      </c>
      <c r="X27" s="1" t="s">
        <v>84</v>
      </c>
      <c r="Y27" s="1" t="s">
        <v>84</v>
      </c>
      <c r="Z27" s="1" t="s">
        <v>84</v>
      </c>
      <c r="AA27" s="1" t="s">
        <v>84</v>
      </c>
      <c r="AB27" s="1" t="s">
        <v>84</v>
      </c>
      <c r="AC27" s="1" t="s">
        <v>84</v>
      </c>
      <c r="AD27" s="1" t="s">
        <v>84</v>
      </c>
      <c r="AE27" s="1" t="s">
        <v>84</v>
      </c>
      <c r="AF27" s="1" t="s">
        <v>84</v>
      </c>
      <c r="AG27" s="1" t="s">
        <v>84</v>
      </c>
      <c r="AH27" s="1" t="s">
        <v>84</v>
      </c>
      <c r="AI27" s="1" t="s">
        <v>84</v>
      </c>
      <c r="AJ27" s="1" t="s">
        <v>84</v>
      </c>
      <c r="AK27" s="1" t="s">
        <v>84</v>
      </c>
      <c r="AL27" s="1" t="s">
        <v>84</v>
      </c>
      <c r="AM27" s="1" t="s">
        <v>84</v>
      </c>
      <c r="AN27" s="1" t="s">
        <v>84</v>
      </c>
      <c r="AO27" s="1" t="s">
        <v>84</v>
      </c>
      <c r="AP27" s="1" t="s">
        <v>84</v>
      </c>
      <c r="AQ27" s="1" t="s">
        <v>84</v>
      </c>
      <c r="AR27" s="1" t="s">
        <v>84</v>
      </c>
    </row>
    <row r="28" spans="1:44" x14ac:dyDescent="0.35">
      <c r="A28" t="s">
        <v>62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 s="29">
        <v>0</v>
      </c>
      <c r="X28" s="1" t="s">
        <v>84</v>
      </c>
      <c r="Y28" s="1" t="s">
        <v>84</v>
      </c>
      <c r="Z28" s="1" t="s">
        <v>84</v>
      </c>
      <c r="AA28" s="1" t="s">
        <v>84</v>
      </c>
      <c r="AB28" s="1" t="s">
        <v>84</v>
      </c>
      <c r="AC28" s="1" t="s">
        <v>84</v>
      </c>
      <c r="AD28" s="1" t="s">
        <v>84</v>
      </c>
      <c r="AE28" s="1" t="s">
        <v>84</v>
      </c>
      <c r="AF28" s="1" t="s">
        <v>84</v>
      </c>
      <c r="AG28" s="1" t="s">
        <v>84</v>
      </c>
      <c r="AH28" s="1" t="s">
        <v>84</v>
      </c>
      <c r="AI28" s="1" t="s">
        <v>84</v>
      </c>
      <c r="AJ28" s="1" t="s">
        <v>84</v>
      </c>
      <c r="AK28" s="1" t="s">
        <v>84</v>
      </c>
      <c r="AL28" s="1" t="s">
        <v>84</v>
      </c>
      <c r="AM28" s="1" t="s">
        <v>84</v>
      </c>
      <c r="AN28" s="1" t="s">
        <v>84</v>
      </c>
      <c r="AO28" s="1" t="s">
        <v>84</v>
      </c>
      <c r="AP28" s="1" t="s">
        <v>84</v>
      </c>
      <c r="AQ28" s="1" t="s">
        <v>84</v>
      </c>
      <c r="AR28" s="1" t="s">
        <v>84</v>
      </c>
    </row>
    <row r="29" spans="1:44" x14ac:dyDescent="0.35">
      <c r="A29" t="s">
        <v>79</v>
      </c>
      <c r="B29">
        <v>3784</v>
      </c>
      <c r="C29">
        <v>1365</v>
      </c>
      <c r="D29">
        <v>1385</v>
      </c>
      <c r="E29">
        <v>1</v>
      </c>
      <c r="F29">
        <v>4</v>
      </c>
      <c r="G29">
        <v>1029</v>
      </c>
      <c r="H29">
        <v>3364</v>
      </c>
      <c r="I29">
        <v>102</v>
      </c>
      <c r="J29">
        <v>0</v>
      </c>
      <c r="K29">
        <v>318</v>
      </c>
      <c r="L29">
        <v>129</v>
      </c>
      <c r="M29">
        <v>3031</v>
      </c>
      <c r="N29">
        <v>96</v>
      </c>
      <c r="O29">
        <v>528</v>
      </c>
      <c r="P29">
        <v>226</v>
      </c>
      <c r="Q29">
        <v>11</v>
      </c>
      <c r="R29">
        <v>198</v>
      </c>
      <c r="S29">
        <v>4</v>
      </c>
      <c r="T29">
        <v>2504</v>
      </c>
      <c r="U29">
        <v>184</v>
      </c>
      <c r="V29">
        <v>51</v>
      </c>
      <c r="W29" s="29">
        <v>632</v>
      </c>
      <c r="X29" s="1">
        <v>0.27193446088794926</v>
      </c>
      <c r="Y29" s="1">
        <v>8.4038054968287521E-2</v>
      </c>
      <c r="Z29" s="1">
        <v>0.13953488372093023</v>
      </c>
      <c r="AA29" s="1">
        <v>0.16701902748414377</v>
      </c>
      <c r="AB29" s="1">
        <v>1.0570824524312897E-3</v>
      </c>
      <c r="AC29" s="1">
        <v>0</v>
      </c>
      <c r="AD29" s="1">
        <v>2.5369978858350951E-2</v>
      </c>
      <c r="AE29" s="1">
        <v>1.3477801268498943E-2</v>
      </c>
      <c r="AF29" s="1">
        <v>0.49618320610687022</v>
      </c>
      <c r="AG29" s="1">
        <v>0.50345328971283165</v>
      </c>
      <c r="AH29" s="1">
        <v>3.6350418029807341E-4</v>
      </c>
      <c r="AI29" s="1">
        <v>0.9705712637045586</v>
      </c>
      <c r="AJ29" s="1">
        <v>2.9428736295441432E-2</v>
      </c>
      <c r="AK29" s="1">
        <v>4.0822784810126585E-2</v>
      </c>
      <c r="AL29" s="1">
        <v>0.95917721518987342</v>
      </c>
      <c r="AM29" s="1">
        <v>7.2273744803325865E-2</v>
      </c>
      <c r="AN29" s="1">
        <v>3.5177486408698431E-3</v>
      </c>
      <c r="AO29" s="1">
        <v>6.3319475535657185E-2</v>
      </c>
      <c r="AP29" s="1">
        <v>1.2791813239526704E-3</v>
      </c>
      <c r="AQ29" s="1">
        <v>0.80076750879437164</v>
      </c>
      <c r="AR29" s="1">
        <v>5.8842340901822832E-2</v>
      </c>
    </row>
    <row r="30" spans="1:44" x14ac:dyDescent="0.35">
      <c r="A30" t="s">
        <v>63</v>
      </c>
      <c r="B30">
        <v>10730</v>
      </c>
      <c r="C30">
        <v>3761</v>
      </c>
      <c r="D30">
        <v>5169</v>
      </c>
      <c r="E30">
        <v>37</v>
      </c>
      <c r="F30">
        <v>199</v>
      </c>
      <c r="G30">
        <v>1564</v>
      </c>
      <c r="H30">
        <v>8075</v>
      </c>
      <c r="I30">
        <v>1239</v>
      </c>
      <c r="J30">
        <v>38</v>
      </c>
      <c r="K30">
        <v>1378</v>
      </c>
      <c r="L30">
        <v>427</v>
      </c>
      <c r="M30">
        <v>6388</v>
      </c>
      <c r="N30">
        <v>496</v>
      </c>
      <c r="O30">
        <v>3419</v>
      </c>
      <c r="P30">
        <v>226</v>
      </c>
      <c r="Q30">
        <v>138</v>
      </c>
      <c r="R30">
        <v>906</v>
      </c>
      <c r="S30">
        <v>9</v>
      </c>
      <c r="T30">
        <v>5471</v>
      </c>
      <c r="U30">
        <v>273</v>
      </c>
      <c r="V30">
        <v>334</v>
      </c>
      <c r="W30" s="29">
        <v>3524</v>
      </c>
      <c r="X30" s="1">
        <v>0.14575955265610438</v>
      </c>
      <c r="Y30" s="1">
        <v>0.12842497670083877</v>
      </c>
      <c r="Z30" s="1">
        <v>0.31863932898415659</v>
      </c>
      <c r="AA30" s="1">
        <v>0.32842497670083876</v>
      </c>
      <c r="AB30" s="1">
        <v>1.8546132339235789E-2</v>
      </c>
      <c r="AC30" s="1">
        <v>3.5414725069897483E-3</v>
      </c>
      <c r="AD30" s="1">
        <v>4.6225535880708296E-2</v>
      </c>
      <c r="AE30" s="1">
        <v>3.1127679403541473E-2</v>
      </c>
      <c r="AF30" s="1">
        <v>0.41942678710828596</v>
      </c>
      <c r="AG30" s="1">
        <v>0.57644697223151553</v>
      </c>
      <c r="AH30" s="1">
        <v>4.1262406601985059E-3</v>
      </c>
      <c r="AI30" s="1">
        <v>0.86697444706892846</v>
      </c>
      <c r="AJ30" s="1">
        <v>0.13302555293107152</v>
      </c>
      <c r="AK30" s="1">
        <v>6.265590608950844E-2</v>
      </c>
      <c r="AL30" s="1">
        <v>0.93734409391049156</v>
      </c>
      <c r="AM30" s="1">
        <v>3.2179980065499075E-2</v>
      </c>
      <c r="AN30" s="1">
        <v>1.9649722340879965E-2</v>
      </c>
      <c r="AO30" s="1">
        <v>0.12900469884664673</v>
      </c>
      <c r="AP30" s="1">
        <v>1.2815036309269544E-3</v>
      </c>
      <c r="AQ30" s="1">
        <v>0.77901181831126298</v>
      </c>
      <c r="AR30" s="1">
        <v>3.8872276804784278E-2</v>
      </c>
    </row>
    <row r="31" spans="1:44" x14ac:dyDescent="0.35">
      <c r="A31" t="s">
        <v>64</v>
      </c>
      <c r="B31">
        <v>10232</v>
      </c>
      <c r="C31">
        <v>1222</v>
      </c>
      <c r="D31">
        <v>6313</v>
      </c>
      <c r="E31">
        <v>32</v>
      </c>
      <c r="F31">
        <v>2057</v>
      </c>
      <c r="G31">
        <v>608</v>
      </c>
      <c r="H31">
        <v>1043</v>
      </c>
      <c r="I31">
        <v>6414</v>
      </c>
      <c r="J31">
        <v>11</v>
      </c>
      <c r="K31">
        <v>2764</v>
      </c>
      <c r="L31">
        <v>510</v>
      </c>
      <c r="M31">
        <v>4458</v>
      </c>
      <c r="N31">
        <v>4205</v>
      </c>
      <c r="O31">
        <v>1059</v>
      </c>
      <c r="P31">
        <v>106</v>
      </c>
      <c r="Q31">
        <v>365</v>
      </c>
      <c r="R31">
        <v>1383</v>
      </c>
      <c r="S31">
        <v>28</v>
      </c>
      <c r="T31">
        <v>5714</v>
      </c>
      <c r="U31">
        <v>101</v>
      </c>
      <c r="V31">
        <v>1872</v>
      </c>
      <c r="W31" s="29">
        <v>824</v>
      </c>
      <c r="X31" s="1">
        <v>5.9421422986708369E-2</v>
      </c>
      <c r="Y31" s="1">
        <v>0.27013291634089132</v>
      </c>
      <c r="Z31" s="1">
        <v>0.10349882720875685</v>
      </c>
      <c r="AA31" s="1">
        <v>8.0531665363565291E-2</v>
      </c>
      <c r="AB31" s="1">
        <v>0.20103596559812353</v>
      </c>
      <c r="AC31" s="1">
        <v>1.0750586395621578E-3</v>
      </c>
      <c r="AD31" s="1">
        <v>0.410965598123534</v>
      </c>
      <c r="AE31" s="1">
        <v>0.18295543393275998</v>
      </c>
      <c r="AF31" s="1">
        <v>0.16149068322981366</v>
      </c>
      <c r="AG31" s="1">
        <v>0.83428042817497028</v>
      </c>
      <c r="AH31" s="1">
        <v>4.2288885952160701E-3</v>
      </c>
      <c r="AI31" s="1">
        <v>0.13986857985785167</v>
      </c>
      <c r="AJ31" s="1">
        <v>0.86013142014214827</v>
      </c>
      <c r="AK31" s="1">
        <v>0.10265700483091787</v>
      </c>
      <c r="AL31" s="1">
        <v>0.89734299516908211</v>
      </c>
      <c r="AM31" s="1">
        <v>1.3771599324412109E-2</v>
      </c>
      <c r="AN31" s="1">
        <v>4.7421073145381319E-2</v>
      </c>
      <c r="AO31" s="1">
        <v>0.17968039495907495</v>
      </c>
      <c r="AP31" s="1">
        <v>3.637780953618293E-3</v>
      </c>
      <c r="AQ31" s="1">
        <v>0.74236715603481873</v>
      </c>
      <c r="AR31" s="1">
        <v>1.3121995582694557E-2</v>
      </c>
    </row>
    <row r="32" spans="1:44" x14ac:dyDescent="0.35">
      <c r="A32" t="s">
        <v>65</v>
      </c>
      <c r="B32">
        <v>6772</v>
      </c>
      <c r="C32">
        <v>2510</v>
      </c>
      <c r="D32">
        <v>2595</v>
      </c>
      <c r="E32">
        <v>18</v>
      </c>
      <c r="F32">
        <v>58</v>
      </c>
      <c r="G32">
        <v>1591</v>
      </c>
      <c r="H32">
        <v>6012</v>
      </c>
      <c r="I32">
        <v>213</v>
      </c>
      <c r="J32">
        <v>3</v>
      </c>
      <c r="K32">
        <v>544</v>
      </c>
      <c r="L32">
        <v>573</v>
      </c>
      <c r="M32">
        <v>3914</v>
      </c>
      <c r="N32">
        <v>141</v>
      </c>
      <c r="O32">
        <v>2144</v>
      </c>
      <c r="P32">
        <v>131</v>
      </c>
      <c r="Q32">
        <v>46</v>
      </c>
      <c r="R32">
        <v>321</v>
      </c>
      <c r="S32">
        <v>8</v>
      </c>
      <c r="T32">
        <v>3858</v>
      </c>
      <c r="U32">
        <v>133</v>
      </c>
      <c r="V32">
        <v>92</v>
      </c>
      <c r="W32" s="29">
        <v>2204</v>
      </c>
      <c r="X32" s="1">
        <v>0.23493797991730656</v>
      </c>
      <c r="Y32" s="1">
        <v>8.0330773774365039E-2</v>
      </c>
      <c r="Z32" s="1">
        <v>0.31659775546367397</v>
      </c>
      <c r="AA32" s="1">
        <v>0.32545776727702302</v>
      </c>
      <c r="AB32" s="1">
        <v>8.5646780862374487E-3</v>
      </c>
      <c r="AC32" s="1">
        <v>4.4300059066745422E-4</v>
      </c>
      <c r="AD32" s="1">
        <v>2.0821027761370348E-2</v>
      </c>
      <c r="AE32" s="1">
        <v>1.3585351447135264E-2</v>
      </c>
      <c r="AF32" s="1">
        <v>0.48994729650595353</v>
      </c>
      <c r="AG32" s="1">
        <v>0.50653913722428268</v>
      </c>
      <c r="AH32" s="1">
        <v>3.5135662697638103E-3</v>
      </c>
      <c r="AI32" s="1">
        <v>0.96578313253012049</v>
      </c>
      <c r="AJ32" s="1">
        <v>3.4216867469879515E-2</v>
      </c>
      <c r="AK32" s="1">
        <v>0.12770225094718074</v>
      </c>
      <c r="AL32" s="1">
        <v>0.8722977490528192</v>
      </c>
      <c r="AM32" s="1">
        <v>2.9130531465421394E-2</v>
      </c>
      <c r="AN32" s="1">
        <v>1.0229041583277742E-2</v>
      </c>
      <c r="AO32" s="1">
        <v>7.1380920613742502E-2</v>
      </c>
      <c r="AP32" s="1">
        <v>1.7789637536135201E-3</v>
      </c>
      <c r="AQ32" s="1">
        <v>0.85790527018012008</v>
      </c>
      <c r="AR32" s="1">
        <v>2.9575272403824772E-2</v>
      </c>
    </row>
    <row r="33" spans="1:44" x14ac:dyDescent="0.35">
      <c r="A33" t="s">
        <v>80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 s="29">
        <v>0</v>
      </c>
      <c r="X33" s="1" t="s">
        <v>84</v>
      </c>
      <c r="Y33" s="1" t="s">
        <v>84</v>
      </c>
      <c r="Z33" s="1" t="s">
        <v>84</v>
      </c>
      <c r="AA33" s="1" t="s">
        <v>84</v>
      </c>
      <c r="AB33" s="1" t="s">
        <v>84</v>
      </c>
      <c r="AC33" s="1" t="s">
        <v>84</v>
      </c>
      <c r="AD33" s="1" t="s">
        <v>84</v>
      </c>
      <c r="AE33" s="1" t="s">
        <v>84</v>
      </c>
      <c r="AF33" s="1" t="s">
        <v>84</v>
      </c>
      <c r="AG33" s="1" t="s">
        <v>84</v>
      </c>
      <c r="AH33" s="1" t="s">
        <v>84</v>
      </c>
      <c r="AI33" s="1" t="s">
        <v>84</v>
      </c>
      <c r="AJ33" s="1" t="s">
        <v>84</v>
      </c>
      <c r="AK33" s="1" t="s">
        <v>84</v>
      </c>
      <c r="AL33" s="1" t="s">
        <v>84</v>
      </c>
      <c r="AM33" s="1" t="s">
        <v>84</v>
      </c>
      <c r="AN33" s="1" t="s">
        <v>84</v>
      </c>
      <c r="AO33" s="1" t="s">
        <v>84</v>
      </c>
      <c r="AP33" s="1" t="s">
        <v>84</v>
      </c>
      <c r="AQ33" s="1" t="s">
        <v>84</v>
      </c>
      <c r="AR33" s="1" t="s">
        <v>84</v>
      </c>
    </row>
    <row r="34" spans="1:44" x14ac:dyDescent="0.35">
      <c r="A34" t="s">
        <v>92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 s="29">
        <v>0</v>
      </c>
      <c r="X34" s="1" t="s">
        <v>84</v>
      </c>
      <c r="Y34" s="1" t="s">
        <v>84</v>
      </c>
      <c r="Z34" s="1" t="s">
        <v>84</v>
      </c>
      <c r="AA34" s="1" t="s">
        <v>84</v>
      </c>
      <c r="AB34" s="1" t="s">
        <v>84</v>
      </c>
      <c r="AC34" s="1" t="s">
        <v>84</v>
      </c>
      <c r="AD34" s="1" t="s">
        <v>84</v>
      </c>
      <c r="AE34" s="1" t="s">
        <v>84</v>
      </c>
      <c r="AF34" s="1" t="s">
        <v>84</v>
      </c>
      <c r="AG34" s="1" t="s">
        <v>84</v>
      </c>
      <c r="AH34" s="1" t="s">
        <v>84</v>
      </c>
      <c r="AI34" s="1" t="s">
        <v>84</v>
      </c>
      <c r="AJ34" s="1" t="s">
        <v>84</v>
      </c>
      <c r="AK34" s="1" t="s">
        <v>84</v>
      </c>
      <c r="AL34" s="1" t="s">
        <v>84</v>
      </c>
      <c r="AM34" s="1" t="s">
        <v>84</v>
      </c>
      <c r="AN34" s="1" t="s">
        <v>84</v>
      </c>
      <c r="AO34" s="1" t="s">
        <v>84</v>
      </c>
      <c r="AP34" s="1" t="s">
        <v>84</v>
      </c>
      <c r="AQ34" s="1" t="s">
        <v>84</v>
      </c>
      <c r="AR34" s="1" t="s">
        <v>84</v>
      </c>
    </row>
    <row r="35" spans="1:44" x14ac:dyDescent="0.35">
      <c r="A35" t="s">
        <v>66</v>
      </c>
      <c r="B35">
        <v>4084</v>
      </c>
      <c r="C35">
        <v>1444</v>
      </c>
      <c r="D35">
        <v>2097</v>
      </c>
      <c r="E35">
        <v>13</v>
      </c>
      <c r="F35">
        <v>7</v>
      </c>
      <c r="G35">
        <v>523</v>
      </c>
      <c r="H35">
        <v>2575</v>
      </c>
      <c r="I35">
        <v>584</v>
      </c>
      <c r="J35">
        <v>13</v>
      </c>
      <c r="K35">
        <v>912</v>
      </c>
      <c r="L35">
        <v>252</v>
      </c>
      <c r="M35">
        <v>2586</v>
      </c>
      <c r="N35">
        <v>182</v>
      </c>
      <c r="O35">
        <v>1064</v>
      </c>
      <c r="P35">
        <v>23</v>
      </c>
      <c r="Q35">
        <v>44</v>
      </c>
      <c r="R35">
        <v>115</v>
      </c>
      <c r="S35">
        <v>3</v>
      </c>
      <c r="T35">
        <v>2568</v>
      </c>
      <c r="U35">
        <v>111</v>
      </c>
      <c r="V35">
        <v>33</v>
      </c>
      <c r="W35" s="29">
        <v>1211</v>
      </c>
      <c r="X35" s="1">
        <v>0.12806072477962782</v>
      </c>
      <c r="Y35" s="1">
        <v>0.22331047992164543</v>
      </c>
      <c r="Z35" s="1">
        <v>0.26052889324191969</v>
      </c>
      <c r="AA35" s="1">
        <v>0.29652301665034281</v>
      </c>
      <c r="AB35" s="1">
        <v>1.7140058765915769E-3</v>
      </c>
      <c r="AC35" s="1">
        <v>3.1831537708129284E-3</v>
      </c>
      <c r="AD35" s="1">
        <v>4.4564152791380998E-2</v>
      </c>
      <c r="AE35" s="1">
        <v>8.0803134182174333E-3</v>
      </c>
      <c r="AF35" s="1">
        <v>0.40630275745638716</v>
      </c>
      <c r="AG35" s="1">
        <v>0.5900393922341024</v>
      </c>
      <c r="AH35" s="1">
        <v>3.6578503095104106E-3</v>
      </c>
      <c r="AI35" s="1">
        <v>0.8151313706869262</v>
      </c>
      <c r="AJ35" s="1">
        <v>0.18486862931307377</v>
      </c>
      <c r="AK35" s="1">
        <v>8.8794926004228336E-2</v>
      </c>
      <c r="AL35" s="1">
        <v>0.91120507399577166</v>
      </c>
      <c r="AM35" s="1">
        <v>8.0307262569832404E-3</v>
      </c>
      <c r="AN35" s="1">
        <v>1.5363128491620111E-2</v>
      </c>
      <c r="AO35" s="1">
        <v>4.0153631284916204E-2</v>
      </c>
      <c r="AP35" s="1">
        <v>1.0474860335195531E-3</v>
      </c>
      <c r="AQ35" s="1">
        <v>0.8966480446927374</v>
      </c>
      <c r="AR35" s="1">
        <v>3.8756983240223461E-2</v>
      </c>
    </row>
    <row r="36" spans="1:44" x14ac:dyDescent="0.35">
      <c r="A36" t="s">
        <v>81</v>
      </c>
      <c r="B36">
        <v>601</v>
      </c>
      <c r="C36">
        <v>76</v>
      </c>
      <c r="D36">
        <v>179</v>
      </c>
      <c r="E36">
        <v>2</v>
      </c>
      <c r="F36">
        <v>2</v>
      </c>
      <c r="G36">
        <v>342</v>
      </c>
      <c r="H36">
        <v>253</v>
      </c>
      <c r="I36">
        <v>14</v>
      </c>
      <c r="J36">
        <v>0</v>
      </c>
      <c r="K36">
        <v>334</v>
      </c>
      <c r="L36">
        <v>13</v>
      </c>
      <c r="M36">
        <v>198</v>
      </c>
      <c r="N36">
        <v>23</v>
      </c>
      <c r="O36">
        <v>367</v>
      </c>
      <c r="P36">
        <v>1</v>
      </c>
      <c r="Q36">
        <v>18</v>
      </c>
      <c r="R36">
        <v>32</v>
      </c>
      <c r="S36">
        <v>6</v>
      </c>
      <c r="T36">
        <v>152</v>
      </c>
      <c r="U36">
        <v>22</v>
      </c>
      <c r="V36">
        <v>8</v>
      </c>
      <c r="W36" s="29">
        <v>369</v>
      </c>
      <c r="X36" s="1">
        <v>0.56905158069883532</v>
      </c>
      <c r="Y36" s="1">
        <v>0.55574043261231276</v>
      </c>
      <c r="Z36" s="1">
        <v>0.61064891846921798</v>
      </c>
      <c r="AA36" s="1">
        <v>0.6139767054908486</v>
      </c>
      <c r="AB36" s="1">
        <v>3.3277870216306157E-3</v>
      </c>
      <c r="AC36" s="1">
        <v>0</v>
      </c>
      <c r="AD36" s="1">
        <v>3.8269550748752081E-2</v>
      </c>
      <c r="AE36" s="1">
        <v>1.3311148086522463E-2</v>
      </c>
      <c r="AF36" s="1">
        <v>0.29571984435797666</v>
      </c>
      <c r="AG36" s="1">
        <v>0.69649805447470814</v>
      </c>
      <c r="AH36" s="1">
        <v>7.7821011673151752E-3</v>
      </c>
      <c r="AI36" s="1">
        <v>0.94756554307116103</v>
      </c>
      <c r="AJ36" s="1">
        <v>5.2434456928838954E-2</v>
      </c>
      <c r="AK36" s="1">
        <v>6.1611374407582936E-2</v>
      </c>
      <c r="AL36" s="1">
        <v>0.93838862559241709</v>
      </c>
      <c r="AM36" s="1">
        <v>4.329004329004329E-3</v>
      </c>
      <c r="AN36" s="1">
        <v>7.792207792207792E-2</v>
      </c>
      <c r="AO36" s="1">
        <v>0.13852813852813853</v>
      </c>
      <c r="AP36" s="1">
        <v>2.5974025974025976E-2</v>
      </c>
      <c r="AQ36" s="1">
        <v>0.65800865800865804</v>
      </c>
      <c r="AR36" s="1">
        <v>9.5238095238095233E-2</v>
      </c>
    </row>
    <row r="37" spans="1:44" x14ac:dyDescent="0.35">
      <c r="A37" t="s">
        <v>67</v>
      </c>
      <c r="B37">
        <v>16171</v>
      </c>
      <c r="C37">
        <v>3750</v>
      </c>
      <c r="D37">
        <v>4242</v>
      </c>
      <c r="E37">
        <v>13</v>
      </c>
      <c r="F37">
        <v>503</v>
      </c>
      <c r="G37">
        <v>7663</v>
      </c>
      <c r="H37">
        <v>11672</v>
      </c>
      <c r="I37">
        <v>614</v>
      </c>
      <c r="J37">
        <v>13</v>
      </c>
      <c r="K37">
        <v>3872</v>
      </c>
      <c r="L37">
        <v>614</v>
      </c>
      <c r="M37">
        <v>5248</v>
      </c>
      <c r="N37">
        <v>393</v>
      </c>
      <c r="O37">
        <v>9916</v>
      </c>
      <c r="P37">
        <v>30</v>
      </c>
      <c r="Q37">
        <v>48</v>
      </c>
      <c r="R37">
        <v>362</v>
      </c>
      <c r="S37">
        <v>7</v>
      </c>
      <c r="T37">
        <v>5252</v>
      </c>
      <c r="U37">
        <v>150</v>
      </c>
      <c r="V37">
        <v>172</v>
      </c>
      <c r="W37" s="29">
        <v>10190</v>
      </c>
      <c r="X37" s="1">
        <v>0.47387298249953619</v>
      </c>
      <c r="Y37" s="1">
        <v>0.23944097458413208</v>
      </c>
      <c r="Z37" s="1">
        <v>0.61319646280378459</v>
      </c>
      <c r="AA37" s="1">
        <v>0.63014037474491369</v>
      </c>
      <c r="AB37" s="1">
        <v>3.1105064621853935E-2</v>
      </c>
      <c r="AC37" s="1">
        <v>8.0390823078350135E-4</v>
      </c>
      <c r="AD37" s="1">
        <v>2.4302764207532003E-2</v>
      </c>
      <c r="AE37" s="1">
        <v>1.0636324284212479E-2</v>
      </c>
      <c r="AF37" s="1">
        <v>0.46845721424109932</v>
      </c>
      <c r="AG37" s="1">
        <v>0.52991880074953157</v>
      </c>
      <c r="AH37" s="1">
        <v>1.6239850093691442E-3</v>
      </c>
      <c r="AI37" s="1">
        <v>0.95002441803678983</v>
      </c>
      <c r="AJ37" s="1">
        <v>4.9975581963210156E-2</v>
      </c>
      <c r="AK37" s="1">
        <v>0.1047424087342204</v>
      </c>
      <c r="AL37" s="1">
        <v>0.89525759126577964</v>
      </c>
      <c r="AM37" s="1">
        <v>5.1290818943409127E-3</v>
      </c>
      <c r="AN37" s="1">
        <v>8.206531030945461E-3</v>
      </c>
      <c r="AO37" s="1">
        <v>6.1890921525047014E-2</v>
      </c>
      <c r="AP37" s="1">
        <v>1.1967857753462129E-3</v>
      </c>
      <c r="AQ37" s="1">
        <v>0.89793127030261588</v>
      </c>
      <c r="AR37" s="1">
        <v>2.5645409471704565E-2</v>
      </c>
    </row>
    <row r="38" spans="1:44" x14ac:dyDescent="0.35">
      <c r="A38" t="s">
        <v>93</v>
      </c>
      <c r="B38">
        <v>66</v>
      </c>
      <c r="C38">
        <v>17</v>
      </c>
      <c r="D38">
        <v>49</v>
      </c>
      <c r="E38">
        <v>0</v>
      </c>
      <c r="F38">
        <v>0</v>
      </c>
      <c r="G38">
        <v>0</v>
      </c>
      <c r="H38">
        <v>0</v>
      </c>
      <c r="I38">
        <v>0</v>
      </c>
      <c r="J38">
        <v>12</v>
      </c>
      <c r="K38">
        <v>54</v>
      </c>
      <c r="L38">
        <v>0</v>
      </c>
      <c r="M38">
        <v>12</v>
      </c>
      <c r="N38">
        <v>0</v>
      </c>
      <c r="O38">
        <v>54</v>
      </c>
      <c r="P38">
        <v>0</v>
      </c>
      <c r="Q38">
        <v>0</v>
      </c>
      <c r="R38">
        <v>0</v>
      </c>
      <c r="S38">
        <v>0</v>
      </c>
      <c r="T38">
        <v>12</v>
      </c>
      <c r="U38">
        <v>0</v>
      </c>
      <c r="V38">
        <v>0</v>
      </c>
      <c r="W38" s="29">
        <v>54</v>
      </c>
      <c r="X38" s="1">
        <v>0</v>
      </c>
      <c r="Y38" s="1">
        <v>0.81818181818181823</v>
      </c>
      <c r="Z38" s="1">
        <v>0.81818181818181823</v>
      </c>
      <c r="AA38" s="1">
        <v>0.81818181818181823</v>
      </c>
      <c r="AB38" s="1">
        <v>0</v>
      </c>
      <c r="AC38" s="1">
        <v>0.18181818181818182</v>
      </c>
      <c r="AD38" s="1">
        <v>0</v>
      </c>
      <c r="AE38" s="1">
        <v>0</v>
      </c>
      <c r="AF38" s="1">
        <v>0.25757575757575757</v>
      </c>
      <c r="AG38" s="1">
        <v>0.74242424242424243</v>
      </c>
      <c r="AH38" s="1">
        <v>0</v>
      </c>
      <c r="AI38" s="1" t="s">
        <v>84</v>
      </c>
      <c r="AJ38" s="1" t="s">
        <v>84</v>
      </c>
      <c r="AK38" s="1">
        <v>0</v>
      </c>
      <c r="AL38" s="1">
        <v>1</v>
      </c>
      <c r="AM38" s="1">
        <v>0</v>
      </c>
      <c r="AN38" s="1">
        <v>0</v>
      </c>
      <c r="AO38" s="1">
        <v>0</v>
      </c>
      <c r="AP38" s="1">
        <v>0</v>
      </c>
      <c r="AQ38" s="1">
        <v>1</v>
      </c>
      <c r="AR38" s="1">
        <v>0</v>
      </c>
    </row>
    <row r="39" spans="1:44" x14ac:dyDescent="0.35">
      <c r="A39" t="s">
        <v>94</v>
      </c>
      <c r="B39">
        <v>348</v>
      </c>
      <c r="C39">
        <v>20</v>
      </c>
      <c r="D39">
        <v>110</v>
      </c>
      <c r="E39">
        <v>0</v>
      </c>
      <c r="F39">
        <v>142</v>
      </c>
      <c r="G39">
        <v>76</v>
      </c>
      <c r="H39">
        <v>1</v>
      </c>
      <c r="I39">
        <v>272</v>
      </c>
      <c r="J39">
        <v>16</v>
      </c>
      <c r="K39">
        <v>59</v>
      </c>
      <c r="L39">
        <v>2</v>
      </c>
      <c r="M39">
        <v>102</v>
      </c>
      <c r="N39">
        <v>172</v>
      </c>
      <c r="O39">
        <v>72</v>
      </c>
      <c r="P39">
        <v>2</v>
      </c>
      <c r="Q39">
        <v>1</v>
      </c>
      <c r="R39">
        <v>9</v>
      </c>
      <c r="S39">
        <v>0</v>
      </c>
      <c r="T39">
        <v>117</v>
      </c>
      <c r="U39">
        <v>4</v>
      </c>
      <c r="V39">
        <v>156</v>
      </c>
      <c r="W39" s="29">
        <v>62</v>
      </c>
      <c r="X39" s="1">
        <v>0.21839080459770116</v>
      </c>
      <c r="Y39" s="1">
        <v>0.16954022988505746</v>
      </c>
      <c r="Z39" s="1">
        <v>0.20689655172413793</v>
      </c>
      <c r="AA39" s="1">
        <v>0.17816091954022989</v>
      </c>
      <c r="AB39" s="1">
        <v>0.40804597701149425</v>
      </c>
      <c r="AC39" s="1">
        <v>4.5977011494252873E-2</v>
      </c>
      <c r="AD39" s="1">
        <v>0.4942528735632184</v>
      </c>
      <c r="AE39" s="1">
        <v>0.44827586206896552</v>
      </c>
      <c r="AF39" s="1">
        <v>0.15384615384615385</v>
      </c>
      <c r="AG39" s="1">
        <v>0.84615384615384615</v>
      </c>
      <c r="AH39" s="1">
        <v>0</v>
      </c>
      <c r="AI39" s="1">
        <v>3.663003663003663E-3</v>
      </c>
      <c r="AJ39" s="1">
        <v>0.99633699633699635</v>
      </c>
      <c r="AK39" s="1">
        <v>1.9230769230769232E-2</v>
      </c>
      <c r="AL39" s="1">
        <v>0.98076923076923073</v>
      </c>
      <c r="AM39" s="1">
        <v>1.5037593984962405E-2</v>
      </c>
      <c r="AN39" s="1">
        <v>7.5187969924812026E-3</v>
      </c>
      <c r="AO39" s="1">
        <v>6.7669172932330823E-2</v>
      </c>
      <c r="AP39" s="1">
        <v>0</v>
      </c>
      <c r="AQ39" s="1">
        <v>0.87969924812030076</v>
      </c>
      <c r="AR39" s="1">
        <v>3.007518796992481E-2</v>
      </c>
    </row>
    <row r="40" spans="1:44" x14ac:dyDescent="0.35">
      <c r="A40" t="s">
        <v>82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 s="29">
        <v>0</v>
      </c>
      <c r="X40" s="1" t="s">
        <v>84</v>
      </c>
      <c r="Y40" s="1" t="s">
        <v>84</v>
      </c>
      <c r="Z40" s="1" t="s">
        <v>84</v>
      </c>
      <c r="AA40" s="1" t="s">
        <v>84</v>
      </c>
      <c r="AB40" s="1" t="s">
        <v>84</v>
      </c>
      <c r="AC40" s="1" t="s">
        <v>84</v>
      </c>
      <c r="AD40" s="1" t="s">
        <v>84</v>
      </c>
      <c r="AE40" s="1" t="s">
        <v>84</v>
      </c>
      <c r="AF40" s="1" t="s">
        <v>84</v>
      </c>
      <c r="AG40" s="1" t="s">
        <v>84</v>
      </c>
      <c r="AH40" s="1" t="s">
        <v>84</v>
      </c>
      <c r="AI40" s="1" t="s">
        <v>84</v>
      </c>
      <c r="AJ40" s="1" t="s">
        <v>84</v>
      </c>
      <c r="AK40" s="1" t="s">
        <v>84</v>
      </c>
      <c r="AL40" s="1" t="s">
        <v>84</v>
      </c>
      <c r="AM40" s="1" t="s">
        <v>84</v>
      </c>
      <c r="AN40" s="1" t="s">
        <v>84</v>
      </c>
      <c r="AO40" s="1" t="s">
        <v>84</v>
      </c>
      <c r="AP40" s="1" t="s">
        <v>84</v>
      </c>
      <c r="AQ40" s="1" t="s">
        <v>84</v>
      </c>
      <c r="AR40" s="1" t="s">
        <v>84</v>
      </c>
    </row>
    <row r="41" spans="1:44" x14ac:dyDescent="0.35">
      <c r="A41" t="s">
        <v>95</v>
      </c>
      <c r="B41">
        <v>15</v>
      </c>
      <c r="C41">
        <v>2</v>
      </c>
      <c r="D41">
        <v>13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15</v>
      </c>
      <c r="L41">
        <v>0</v>
      </c>
      <c r="M41">
        <v>0</v>
      </c>
      <c r="N41">
        <v>0</v>
      </c>
      <c r="O41">
        <v>15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 s="29">
        <v>15</v>
      </c>
      <c r="X41" s="1">
        <v>0</v>
      </c>
      <c r="Y41" s="1">
        <v>1</v>
      </c>
      <c r="Z41" s="1">
        <v>1</v>
      </c>
      <c r="AA41" s="1">
        <v>1</v>
      </c>
      <c r="AB41" s="1">
        <v>0</v>
      </c>
      <c r="AC41" s="1">
        <v>0</v>
      </c>
      <c r="AD41" s="1">
        <v>0</v>
      </c>
      <c r="AE41" s="1">
        <v>0</v>
      </c>
      <c r="AF41" s="1">
        <v>0.13333333333333333</v>
      </c>
      <c r="AG41" s="1">
        <v>0.8666666666666667</v>
      </c>
      <c r="AH41" s="1">
        <v>0</v>
      </c>
      <c r="AI41" s="1" t="s">
        <v>84</v>
      </c>
      <c r="AJ41" s="1" t="s">
        <v>84</v>
      </c>
      <c r="AK41" s="1" t="s">
        <v>84</v>
      </c>
      <c r="AL41" s="1" t="s">
        <v>84</v>
      </c>
      <c r="AM41" s="1" t="s">
        <v>84</v>
      </c>
      <c r="AN41" s="1" t="s">
        <v>84</v>
      </c>
      <c r="AO41" s="1" t="s">
        <v>84</v>
      </c>
      <c r="AP41" s="1" t="s">
        <v>84</v>
      </c>
      <c r="AQ41" s="1" t="s">
        <v>84</v>
      </c>
      <c r="AR41" s="1" t="s">
        <v>84</v>
      </c>
    </row>
    <row r="42" spans="1:44" x14ac:dyDescent="0.35">
      <c r="A42" t="s">
        <v>69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 s="29">
        <v>0</v>
      </c>
      <c r="X42" s="1" t="s">
        <v>84</v>
      </c>
      <c r="Y42" s="1" t="s">
        <v>84</v>
      </c>
      <c r="Z42" s="1" t="s">
        <v>84</v>
      </c>
      <c r="AA42" s="1" t="s">
        <v>84</v>
      </c>
      <c r="AB42" s="1" t="s">
        <v>84</v>
      </c>
      <c r="AC42" s="1" t="s">
        <v>84</v>
      </c>
      <c r="AD42" s="1" t="s">
        <v>84</v>
      </c>
      <c r="AE42" s="1" t="s">
        <v>84</v>
      </c>
      <c r="AF42" s="1" t="s">
        <v>84</v>
      </c>
      <c r="AG42" s="1" t="s">
        <v>84</v>
      </c>
      <c r="AH42" s="1" t="s">
        <v>84</v>
      </c>
      <c r="AI42" s="1" t="s">
        <v>84</v>
      </c>
      <c r="AJ42" s="1" t="s">
        <v>84</v>
      </c>
      <c r="AK42" s="1" t="s">
        <v>84</v>
      </c>
      <c r="AL42" s="1" t="s">
        <v>84</v>
      </c>
      <c r="AM42" s="1" t="s">
        <v>84</v>
      </c>
      <c r="AN42" s="1" t="s">
        <v>84</v>
      </c>
      <c r="AO42" s="1" t="s">
        <v>84</v>
      </c>
      <c r="AP42" s="1" t="s">
        <v>84</v>
      </c>
      <c r="AQ42" s="1" t="s">
        <v>84</v>
      </c>
      <c r="AR42" s="1" t="s">
        <v>84</v>
      </c>
    </row>
    <row r="43" spans="1:44" x14ac:dyDescent="0.35">
      <c r="A43" t="s">
        <v>70</v>
      </c>
      <c r="B43">
        <v>8963</v>
      </c>
      <c r="C43">
        <v>1272</v>
      </c>
      <c r="D43">
        <v>6096</v>
      </c>
      <c r="E43">
        <v>29</v>
      </c>
      <c r="F43">
        <v>928</v>
      </c>
      <c r="G43">
        <v>638</v>
      </c>
      <c r="H43">
        <v>27</v>
      </c>
      <c r="I43">
        <v>6761</v>
      </c>
      <c r="J43">
        <v>1087</v>
      </c>
      <c r="K43">
        <v>1088</v>
      </c>
      <c r="L43">
        <v>414</v>
      </c>
      <c r="M43">
        <v>5067</v>
      </c>
      <c r="N43">
        <v>2411</v>
      </c>
      <c r="O43">
        <v>1071</v>
      </c>
      <c r="P43">
        <v>171</v>
      </c>
      <c r="Q43">
        <v>155</v>
      </c>
      <c r="R43">
        <v>745</v>
      </c>
      <c r="S43">
        <v>32</v>
      </c>
      <c r="T43">
        <v>5728</v>
      </c>
      <c r="U43">
        <v>112</v>
      </c>
      <c r="V43">
        <v>1444</v>
      </c>
      <c r="W43" s="29">
        <v>740</v>
      </c>
      <c r="X43" s="1">
        <v>7.1181524043289077E-2</v>
      </c>
      <c r="Y43" s="1">
        <v>0.12138792814905723</v>
      </c>
      <c r="Z43" s="1">
        <v>0.11949124177172822</v>
      </c>
      <c r="AA43" s="1">
        <v>8.2561642307263192E-2</v>
      </c>
      <c r="AB43" s="1">
        <v>0.10353676224478411</v>
      </c>
      <c r="AC43" s="1">
        <v>0.12127635836215553</v>
      </c>
      <c r="AD43" s="1">
        <v>0.26899475622001562</v>
      </c>
      <c r="AE43" s="1">
        <v>0.16110677228606493</v>
      </c>
      <c r="AF43" s="1">
        <v>0.1719616060565094</v>
      </c>
      <c r="AG43" s="1">
        <v>0.82411788562930921</v>
      </c>
      <c r="AH43" s="1">
        <v>3.9205083141814253E-3</v>
      </c>
      <c r="AI43" s="1">
        <v>3.9776075427224514E-3</v>
      </c>
      <c r="AJ43" s="1">
        <v>0.99602239245727753</v>
      </c>
      <c r="AK43" s="1">
        <v>7.5533661740558297E-2</v>
      </c>
      <c r="AL43" s="1">
        <v>0.92446633825944169</v>
      </c>
      <c r="AM43" s="1">
        <v>2.4629122857554371E-2</v>
      </c>
      <c r="AN43" s="1">
        <v>2.2324643525853376E-2</v>
      </c>
      <c r="AO43" s="1">
        <v>0.10730231888232752</v>
      </c>
      <c r="AP43" s="1">
        <v>4.6089586634019877E-3</v>
      </c>
      <c r="AQ43" s="1">
        <v>0.82500360074895573</v>
      </c>
      <c r="AR43" s="1">
        <v>1.6131355321906956E-2</v>
      </c>
    </row>
    <row r="44" spans="1:44" x14ac:dyDescent="0.35">
      <c r="A44" t="s">
        <v>71</v>
      </c>
      <c r="B44">
        <v>20889</v>
      </c>
      <c r="C44">
        <v>3718</v>
      </c>
      <c r="D44">
        <v>12336</v>
      </c>
      <c r="E44">
        <v>45</v>
      </c>
      <c r="F44">
        <v>1468</v>
      </c>
      <c r="G44">
        <v>3322</v>
      </c>
      <c r="H44">
        <v>36</v>
      </c>
      <c r="I44">
        <v>17878</v>
      </c>
      <c r="J44">
        <v>42</v>
      </c>
      <c r="K44">
        <v>2933</v>
      </c>
      <c r="L44">
        <v>611</v>
      </c>
      <c r="M44">
        <v>8690</v>
      </c>
      <c r="N44">
        <v>7251</v>
      </c>
      <c r="O44">
        <v>4337</v>
      </c>
      <c r="P44">
        <v>208</v>
      </c>
      <c r="Q44">
        <v>275</v>
      </c>
      <c r="R44">
        <v>2029</v>
      </c>
      <c r="S44">
        <v>44</v>
      </c>
      <c r="T44">
        <v>9568</v>
      </c>
      <c r="U44">
        <v>247</v>
      </c>
      <c r="V44">
        <v>2234</v>
      </c>
      <c r="W44" s="29">
        <v>6582</v>
      </c>
      <c r="X44" s="1">
        <v>0.15903106898367561</v>
      </c>
      <c r="Y44" s="1">
        <v>0.14040882761261908</v>
      </c>
      <c r="Z44" s="1">
        <v>0.20762123605725502</v>
      </c>
      <c r="AA44" s="1">
        <v>0.31509406864857104</v>
      </c>
      <c r="AB44" s="1">
        <v>7.027622193498971E-2</v>
      </c>
      <c r="AC44" s="1">
        <v>2.0106276030446646E-3</v>
      </c>
      <c r="AD44" s="1">
        <v>0.34712049403992534</v>
      </c>
      <c r="AE44" s="1">
        <v>0.10694623964766145</v>
      </c>
      <c r="AF44" s="1">
        <v>0.23094602149201815</v>
      </c>
      <c r="AG44" s="1">
        <v>0.76625877383688423</v>
      </c>
      <c r="AH44" s="1">
        <v>2.7952046710975837E-3</v>
      </c>
      <c r="AI44" s="1">
        <v>2.0096014290499052E-3</v>
      </c>
      <c r="AJ44" s="1">
        <v>0.99799039857095007</v>
      </c>
      <c r="AK44" s="1">
        <v>6.5691861090205347E-2</v>
      </c>
      <c r="AL44" s="1">
        <v>0.93430813890979469</v>
      </c>
      <c r="AM44" s="1">
        <v>1.6813515479751032E-2</v>
      </c>
      <c r="AN44" s="1">
        <v>2.2229407485247758E-2</v>
      </c>
      <c r="AO44" s="1">
        <v>0.16401261013660981</v>
      </c>
      <c r="AP44" s="1">
        <v>3.556705197639641E-3</v>
      </c>
      <c r="AQ44" s="1">
        <v>0.77342171206854737</v>
      </c>
      <c r="AR44" s="1">
        <v>1.9966049632204348E-2</v>
      </c>
    </row>
    <row r="45" spans="1:44" x14ac:dyDescent="0.35">
      <c r="A45" t="s">
        <v>83</v>
      </c>
      <c r="B45">
        <v>193</v>
      </c>
      <c r="C45">
        <v>39</v>
      </c>
      <c r="D45">
        <v>66</v>
      </c>
      <c r="E45">
        <v>0</v>
      </c>
      <c r="F45">
        <v>27</v>
      </c>
      <c r="G45">
        <v>61</v>
      </c>
      <c r="H45">
        <v>1</v>
      </c>
      <c r="I45">
        <v>70</v>
      </c>
      <c r="J45">
        <v>2</v>
      </c>
      <c r="K45">
        <v>120</v>
      </c>
      <c r="L45">
        <v>0</v>
      </c>
      <c r="M45">
        <v>62</v>
      </c>
      <c r="N45">
        <v>67</v>
      </c>
      <c r="O45">
        <v>64</v>
      </c>
      <c r="P45">
        <v>1</v>
      </c>
      <c r="Q45">
        <v>0</v>
      </c>
      <c r="R45">
        <v>6</v>
      </c>
      <c r="S45">
        <v>4</v>
      </c>
      <c r="T45">
        <v>84</v>
      </c>
      <c r="U45">
        <v>1</v>
      </c>
      <c r="V45">
        <v>27</v>
      </c>
      <c r="W45" s="29">
        <v>72</v>
      </c>
      <c r="X45" s="1">
        <v>0.31606217616580312</v>
      </c>
      <c r="Y45" s="1">
        <v>0.62176165803108807</v>
      </c>
      <c r="Z45" s="1">
        <v>0.33160621761658032</v>
      </c>
      <c r="AA45" s="1">
        <v>0.37305699481865284</v>
      </c>
      <c r="AB45" s="1">
        <v>0.13989637305699482</v>
      </c>
      <c r="AC45" s="1">
        <v>1.0362694300518135E-2</v>
      </c>
      <c r="AD45" s="1">
        <v>0.34715025906735753</v>
      </c>
      <c r="AE45" s="1">
        <v>0.13989637305699482</v>
      </c>
      <c r="AF45" s="1">
        <v>0.37142857142857144</v>
      </c>
      <c r="AG45" s="1">
        <v>0.62857142857142856</v>
      </c>
      <c r="AH45" s="1">
        <v>0</v>
      </c>
      <c r="AI45" s="1">
        <v>1.4084507042253521E-2</v>
      </c>
      <c r="AJ45" s="1">
        <v>0.9859154929577465</v>
      </c>
      <c r="AK45" s="1">
        <v>0</v>
      </c>
      <c r="AL45" s="1">
        <v>1</v>
      </c>
      <c r="AM45" s="1">
        <v>1.0416666666666666E-2</v>
      </c>
      <c r="AN45" s="1">
        <v>0</v>
      </c>
      <c r="AO45" s="1">
        <v>6.25E-2</v>
      </c>
      <c r="AP45" s="1">
        <v>4.1666666666666664E-2</v>
      </c>
      <c r="AQ45" s="1">
        <v>0.875</v>
      </c>
      <c r="AR45" s="1">
        <v>1.0416666666666666E-2</v>
      </c>
    </row>
    <row r="46" spans="1:44" x14ac:dyDescent="0.35">
      <c r="A46" t="s">
        <v>73</v>
      </c>
      <c r="B46">
        <v>11</v>
      </c>
      <c r="C46">
        <v>8</v>
      </c>
      <c r="D46">
        <v>3</v>
      </c>
      <c r="E46">
        <v>0</v>
      </c>
      <c r="F46">
        <v>0</v>
      </c>
      <c r="G46">
        <v>0</v>
      </c>
      <c r="H46">
        <v>11</v>
      </c>
      <c r="I46">
        <v>0</v>
      </c>
      <c r="J46">
        <v>0</v>
      </c>
      <c r="K46">
        <v>0</v>
      </c>
      <c r="L46">
        <v>5</v>
      </c>
      <c r="M46">
        <v>6</v>
      </c>
      <c r="N46">
        <v>0</v>
      </c>
      <c r="O46">
        <v>0</v>
      </c>
      <c r="P46">
        <v>0</v>
      </c>
      <c r="Q46">
        <v>1</v>
      </c>
      <c r="R46">
        <v>0</v>
      </c>
      <c r="S46">
        <v>0</v>
      </c>
      <c r="T46">
        <v>10</v>
      </c>
      <c r="U46">
        <v>0</v>
      </c>
      <c r="V46">
        <v>0</v>
      </c>
      <c r="W46" s="29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0.72727272727272729</v>
      </c>
      <c r="AG46" s="1">
        <v>0.27272727272727271</v>
      </c>
      <c r="AH46" s="1">
        <v>0</v>
      </c>
      <c r="AI46" s="1">
        <v>1</v>
      </c>
      <c r="AJ46" s="1">
        <v>0</v>
      </c>
      <c r="AK46" s="1">
        <v>0.45454545454545453</v>
      </c>
      <c r="AL46" s="1">
        <v>0.54545454545454541</v>
      </c>
      <c r="AM46" s="1">
        <v>0</v>
      </c>
      <c r="AN46" s="1">
        <v>9.0909090909090912E-2</v>
      </c>
      <c r="AO46" s="1">
        <v>0</v>
      </c>
      <c r="AP46" s="1">
        <v>0</v>
      </c>
      <c r="AQ46" s="1">
        <v>0.90909090909090906</v>
      </c>
      <c r="AR46" s="1">
        <v>0</v>
      </c>
    </row>
    <row r="47" spans="1:44" x14ac:dyDescent="0.35">
      <c r="A47" t="s">
        <v>74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 s="29">
        <v>0</v>
      </c>
      <c r="X47" s="1" t="s">
        <v>84</v>
      </c>
      <c r="Y47" s="1" t="s">
        <v>84</v>
      </c>
      <c r="Z47" s="1" t="s">
        <v>84</v>
      </c>
      <c r="AA47" s="1" t="s">
        <v>84</v>
      </c>
      <c r="AB47" s="1" t="s">
        <v>84</v>
      </c>
      <c r="AC47" s="1" t="s">
        <v>84</v>
      </c>
      <c r="AD47" s="1" t="s">
        <v>84</v>
      </c>
      <c r="AE47" s="1" t="s">
        <v>84</v>
      </c>
      <c r="AF47" s="1" t="s">
        <v>84</v>
      </c>
      <c r="AG47" s="1" t="s">
        <v>84</v>
      </c>
      <c r="AH47" s="1" t="s">
        <v>84</v>
      </c>
      <c r="AI47" s="1" t="s">
        <v>84</v>
      </c>
      <c r="AJ47" s="1" t="s">
        <v>84</v>
      </c>
      <c r="AK47" s="1" t="s">
        <v>84</v>
      </c>
      <c r="AL47" s="1" t="s">
        <v>84</v>
      </c>
      <c r="AM47" s="1" t="s">
        <v>84</v>
      </c>
      <c r="AN47" s="1" t="s">
        <v>84</v>
      </c>
      <c r="AO47" s="1" t="s">
        <v>84</v>
      </c>
      <c r="AP47" s="1" t="s">
        <v>84</v>
      </c>
      <c r="AQ47" s="1" t="s">
        <v>84</v>
      </c>
      <c r="AR47" s="1" t="s">
        <v>84</v>
      </c>
    </row>
    <row r="48" spans="1:44" x14ac:dyDescent="0.35">
      <c r="A48" t="s">
        <v>75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 s="29">
        <v>0</v>
      </c>
      <c r="X48" s="1" t="s">
        <v>84</v>
      </c>
      <c r="Y48" s="1" t="s">
        <v>84</v>
      </c>
      <c r="Z48" s="1" t="s">
        <v>84</v>
      </c>
      <c r="AA48" s="1" t="s">
        <v>84</v>
      </c>
      <c r="AB48" s="1" t="s">
        <v>84</v>
      </c>
      <c r="AC48" s="1" t="s">
        <v>84</v>
      </c>
      <c r="AD48" s="1" t="s">
        <v>84</v>
      </c>
      <c r="AE48" s="1" t="s">
        <v>84</v>
      </c>
      <c r="AF48" s="1" t="s">
        <v>84</v>
      </c>
      <c r="AG48" s="1" t="s">
        <v>84</v>
      </c>
      <c r="AH48" s="1" t="s">
        <v>84</v>
      </c>
      <c r="AI48" s="1" t="s">
        <v>84</v>
      </c>
      <c r="AJ48" s="1" t="s">
        <v>84</v>
      </c>
      <c r="AK48" s="1" t="s">
        <v>84</v>
      </c>
      <c r="AL48" s="1" t="s">
        <v>84</v>
      </c>
      <c r="AM48" s="1" t="s">
        <v>84</v>
      </c>
      <c r="AN48" s="1" t="s">
        <v>84</v>
      </c>
      <c r="AO48" s="1" t="s">
        <v>84</v>
      </c>
      <c r="AP48" s="1" t="s">
        <v>84</v>
      </c>
      <c r="AQ48" s="1" t="s">
        <v>84</v>
      </c>
      <c r="AR48" s="1" t="s">
        <v>84</v>
      </c>
    </row>
    <row r="49" spans="1:44" x14ac:dyDescent="0.35">
      <c r="A49" t="s">
        <v>76</v>
      </c>
      <c r="B49">
        <v>853</v>
      </c>
      <c r="C49">
        <v>8</v>
      </c>
      <c r="D49">
        <v>3</v>
      </c>
      <c r="E49">
        <v>0</v>
      </c>
      <c r="F49">
        <v>0</v>
      </c>
      <c r="G49">
        <v>842</v>
      </c>
      <c r="H49">
        <v>11</v>
      </c>
      <c r="I49">
        <v>0</v>
      </c>
      <c r="J49">
        <v>0</v>
      </c>
      <c r="K49">
        <v>842</v>
      </c>
      <c r="L49">
        <v>5</v>
      </c>
      <c r="M49">
        <v>6</v>
      </c>
      <c r="N49">
        <v>0</v>
      </c>
      <c r="O49">
        <v>842</v>
      </c>
      <c r="P49">
        <v>0</v>
      </c>
      <c r="Q49">
        <v>1</v>
      </c>
      <c r="R49">
        <v>0</v>
      </c>
      <c r="S49">
        <v>0</v>
      </c>
      <c r="T49">
        <v>10</v>
      </c>
      <c r="U49">
        <v>0</v>
      </c>
      <c r="V49">
        <v>0</v>
      </c>
      <c r="W49" s="29">
        <v>842</v>
      </c>
      <c r="X49" s="1">
        <v>0.98710433763188743</v>
      </c>
      <c r="Y49" s="1">
        <v>0.98710433763188743</v>
      </c>
      <c r="Z49" s="1">
        <v>0.98710433763188743</v>
      </c>
      <c r="AA49" s="1">
        <v>0.98710433763188743</v>
      </c>
      <c r="AB49" s="1">
        <v>0</v>
      </c>
      <c r="AC49" s="1">
        <v>0</v>
      </c>
      <c r="AD49" s="1">
        <v>0</v>
      </c>
      <c r="AE49" s="1">
        <v>0</v>
      </c>
      <c r="AF49" s="1">
        <v>0.72727272727272729</v>
      </c>
      <c r="AG49" s="1">
        <v>0.27272727272727271</v>
      </c>
      <c r="AH49" s="1">
        <v>0</v>
      </c>
      <c r="AI49" s="1">
        <v>1</v>
      </c>
      <c r="AJ49" s="1">
        <v>0</v>
      </c>
      <c r="AK49" s="1">
        <v>0.45454545454545453</v>
      </c>
      <c r="AL49" s="1">
        <v>0.54545454545454541</v>
      </c>
      <c r="AM49" s="1">
        <v>0</v>
      </c>
      <c r="AN49" s="1">
        <v>9.0909090909090912E-2</v>
      </c>
      <c r="AO49" s="1">
        <v>0</v>
      </c>
      <c r="AP49" s="1">
        <v>0</v>
      </c>
      <c r="AQ49" s="1">
        <v>0.90909090909090906</v>
      </c>
      <c r="AR49" s="1">
        <v>0</v>
      </c>
    </row>
    <row r="50" spans="1:44" x14ac:dyDescent="0.35">
      <c r="A50" t="s">
        <v>96</v>
      </c>
      <c r="B50">
        <v>853</v>
      </c>
      <c r="C50">
        <v>8</v>
      </c>
      <c r="D50">
        <v>3</v>
      </c>
      <c r="E50">
        <v>0</v>
      </c>
      <c r="F50">
        <v>0</v>
      </c>
      <c r="G50">
        <v>842</v>
      </c>
      <c r="H50">
        <v>11</v>
      </c>
      <c r="I50">
        <v>0</v>
      </c>
      <c r="J50">
        <v>0</v>
      </c>
      <c r="K50">
        <v>842</v>
      </c>
      <c r="L50">
        <v>5</v>
      </c>
      <c r="M50">
        <v>6</v>
      </c>
      <c r="N50">
        <v>0</v>
      </c>
      <c r="O50">
        <v>842</v>
      </c>
      <c r="P50">
        <v>0</v>
      </c>
      <c r="Q50">
        <v>1</v>
      </c>
      <c r="R50">
        <v>0</v>
      </c>
      <c r="S50">
        <v>0</v>
      </c>
      <c r="T50">
        <v>10</v>
      </c>
      <c r="U50">
        <v>0</v>
      </c>
      <c r="V50">
        <v>0</v>
      </c>
      <c r="W50" s="29">
        <v>842</v>
      </c>
      <c r="X50" s="1">
        <v>0.98710433763188743</v>
      </c>
      <c r="Y50" s="1">
        <v>0.98710433763188743</v>
      </c>
      <c r="Z50" s="1">
        <v>0.98710433763188743</v>
      </c>
      <c r="AA50" s="1">
        <v>0.98710433763188743</v>
      </c>
      <c r="AB50" s="1">
        <v>0</v>
      </c>
      <c r="AC50" s="1">
        <v>0</v>
      </c>
      <c r="AD50" s="1">
        <v>0</v>
      </c>
      <c r="AE50" s="1">
        <v>0</v>
      </c>
      <c r="AF50" s="1">
        <v>0.72727272727272729</v>
      </c>
      <c r="AG50" s="1">
        <v>0.27272727272727271</v>
      </c>
      <c r="AH50" s="1">
        <v>0</v>
      </c>
      <c r="AI50" s="1">
        <v>1</v>
      </c>
      <c r="AJ50" s="1">
        <v>0</v>
      </c>
      <c r="AK50" s="1">
        <v>0.45454545454545453</v>
      </c>
      <c r="AL50" s="1">
        <v>0.54545454545454541</v>
      </c>
      <c r="AM50" s="1">
        <v>0</v>
      </c>
      <c r="AN50" s="1">
        <v>9.0909090909090912E-2</v>
      </c>
      <c r="AO50" s="1">
        <v>0</v>
      </c>
      <c r="AP50" s="1">
        <v>0</v>
      </c>
      <c r="AQ50" s="1">
        <v>0.90909090909090906</v>
      </c>
      <c r="AR50" s="1">
        <v>0</v>
      </c>
    </row>
    <row r="51" spans="1:44" x14ac:dyDescent="0.35">
      <c r="A51" t="s">
        <v>77</v>
      </c>
      <c r="B51">
        <v>1142</v>
      </c>
      <c r="C51">
        <v>210</v>
      </c>
      <c r="D51">
        <v>263</v>
      </c>
      <c r="E51">
        <v>1</v>
      </c>
      <c r="F51">
        <v>6</v>
      </c>
      <c r="G51">
        <v>662</v>
      </c>
      <c r="H51">
        <v>1029</v>
      </c>
      <c r="I51">
        <v>53</v>
      </c>
      <c r="J51">
        <v>0</v>
      </c>
      <c r="K51">
        <v>60</v>
      </c>
      <c r="L51">
        <v>53</v>
      </c>
      <c r="M51">
        <v>934</v>
      </c>
      <c r="N51">
        <v>8</v>
      </c>
      <c r="O51">
        <v>147</v>
      </c>
      <c r="P51">
        <v>164</v>
      </c>
      <c r="Q51">
        <v>4</v>
      </c>
      <c r="R51">
        <v>31</v>
      </c>
      <c r="S51">
        <v>0</v>
      </c>
      <c r="T51">
        <v>672</v>
      </c>
      <c r="U51">
        <v>147</v>
      </c>
      <c r="V51">
        <v>4</v>
      </c>
      <c r="W51" s="29">
        <v>122</v>
      </c>
      <c r="X51" s="1">
        <v>0.57968476357267951</v>
      </c>
      <c r="Y51" s="1">
        <v>5.2539404553415062E-2</v>
      </c>
      <c r="Z51" s="1">
        <v>0.1287215411558669</v>
      </c>
      <c r="AA51" s="1">
        <v>0.10683012259194395</v>
      </c>
      <c r="AB51" s="1">
        <v>5.2539404553415062E-3</v>
      </c>
      <c r="AC51" s="1">
        <v>0</v>
      </c>
      <c r="AD51" s="1">
        <v>7.0052539404553416E-3</v>
      </c>
      <c r="AE51" s="1">
        <v>3.5026269702276708E-3</v>
      </c>
      <c r="AF51" s="1">
        <v>0.44303797468354428</v>
      </c>
      <c r="AG51" s="1">
        <v>0.55485232067510548</v>
      </c>
      <c r="AH51" s="1">
        <v>2.1097046413502108E-3</v>
      </c>
      <c r="AI51" s="1">
        <v>0.95101663585951945</v>
      </c>
      <c r="AJ51" s="1">
        <v>4.8983364140480594E-2</v>
      </c>
      <c r="AK51" s="1">
        <v>5.3698074974670718E-2</v>
      </c>
      <c r="AL51" s="1">
        <v>0.94630192502532928</v>
      </c>
      <c r="AM51" s="1">
        <v>0.16110019646365423</v>
      </c>
      <c r="AN51" s="1">
        <v>3.929273084479371E-3</v>
      </c>
      <c r="AO51" s="1">
        <v>3.0451866404715127E-2</v>
      </c>
      <c r="AP51" s="1">
        <v>0</v>
      </c>
      <c r="AQ51" s="1">
        <v>0.66011787819253442</v>
      </c>
      <c r="AR51" s="1">
        <v>0.14440078585461691</v>
      </c>
    </row>
    <row r="52" spans="1:44" x14ac:dyDescent="0.35">
      <c r="A52" t="s">
        <v>97</v>
      </c>
      <c r="B52">
        <v>23</v>
      </c>
      <c r="C52">
        <v>9</v>
      </c>
      <c r="D52">
        <v>14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23</v>
      </c>
      <c r="L52">
        <v>0</v>
      </c>
      <c r="M52">
        <v>0</v>
      </c>
      <c r="N52">
        <v>0</v>
      </c>
      <c r="O52">
        <v>23</v>
      </c>
      <c r="P52">
        <v>0</v>
      </c>
      <c r="Q52">
        <v>0</v>
      </c>
      <c r="R52">
        <v>0</v>
      </c>
      <c r="S52">
        <v>0</v>
      </c>
      <c r="T52">
        <v>0</v>
      </c>
      <c r="U52">
        <v>23</v>
      </c>
      <c r="V52">
        <v>0</v>
      </c>
      <c r="W52" s="29">
        <v>0</v>
      </c>
      <c r="X52" s="1">
        <v>0</v>
      </c>
      <c r="Y52" s="1">
        <v>1</v>
      </c>
      <c r="Z52" s="1">
        <v>1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0.39130434782608697</v>
      </c>
      <c r="AG52" s="1">
        <v>0.60869565217391308</v>
      </c>
      <c r="AH52" s="1">
        <v>0</v>
      </c>
      <c r="AI52" s="1" t="s">
        <v>84</v>
      </c>
      <c r="AJ52" s="1" t="s">
        <v>84</v>
      </c>
      <c r="AK52" s="1" t="s">
        <v>84</v>
      </c>
      <c r="AL52" s="1" t="s">
        <v>84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1</v>
      </c>
    </row>
  </sheetData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5-Year Trends</vt:lpstr>
      <vt:lpstr>Parity Analysis</vt:lpstr>
      <vt:lpstr>Parity Analysis - Source open</vt:lpstr>
      <vt:lpstr>Years</vt:lpstr>
      <vt:lpstr>Population Data Sources</vt:lpstr>
      <vt:lpstr>Extension 2020</vt:lpstr>
      <vt:lpstr>Extension 2021</vt:lpstr>
      <vt:lpstr>Extension 2022</vt:lpstr>
      <vt:lpstr>Extension 2023</vt:lpstr>
      <vt:lpstr>Extension 2024</vt:lpstr>
      <vt:lpstr>Work Teams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 Lundeen</dc:creator>
  <cp:keywords/>
  <dc:description/>
  <cp:lastModifiedBy>Lundeen, Norma</cp:lastModifiedBy>
  <cp:revision/>
  <dcterms:created xsi:type="dcterms:W3CDTF">2015-06-05T18:17:20Z</dcterms:created>
  <dcterms:modified xsi:type="dcterms:W3CDTF">2025-03-14T19:52:59Z</dcterms:modified>
  <cp:category/>
  <cp:contentStatus/>
</cp:coreProperties>
</file>